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DFA6E76-4F3E-4691-8048-7663F969D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4" i="1" l="1"/>
  <c r="F771" i="1"/>
  <c r="F699" i="1"/>
  <c r="F685" i="1"/>
  <c r="F788" i="1"/>
  <c r="F778" i="1"/>
  <c r="F779" i="1"/>
  <c r="F726" i="1"/>
  <c r="F727" i="1"/>
  <c r="F619" i="1"/>
  <c r="F618" i="1"/>
  <c r="F608" i="1"/>
  <c r="F609" i="1"/>
  <c r="F599" i="1"/>
  <c r="F600" i="1"/>
  <c r="F575" i="1"/>
  <c r="F569" i="1"/>
  <c r="F570" i="1"/>
  <c r="F477" i="1"/>
  <c r="F462" i="1"/>
  <c r="F463" i="1"/>
  <c r="F449" i="1"/>
  <c r="F23" i="1"/>
  <c r="E856" i="1"/>
  <c r="E747" i="1"/>
  <c r="E732" i="1"/>
  <c r="E617" i="1"/>
  <c r="E501" i="1"/>
  <c r="E425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393" i="1"/>
  <c r="F282" i="1"/>
  <c r="F283" i="1"/>
  <c r="F284" i="1"/>
  <c r="F285" i="1"/>
  <c r="F286" i="1"/>
  <c r="F287" i="1"/>
  <c r="F288" i="1"/>
  <c r="F289" i="1"/>
  <c r="E280" i="1"/>
  <c r="F102" i="1"/>
  <c r="F103" i="1"/>
  <c r="F104" i="1"/>
  <c r="F105" i="1"/>
  <c r="F106" i="1"/>
  <c r="F107" i="1"/>
  <c r="F108" i="1"/>
  <c r="F101" i="1"/>
  <c r="E72" i="1"/>
  <c r="F74" i="1"/>
  <c r="F75" i="1"/>
  <c r="F76" i="1"/>
  <c r="F77" i="1"/>
  <c r="F78" i="1"/>
  <c r="F79" i="1"/>
  <c r="F80" i="1"/>
  <c r="F81" i="1"/>
  <c r="F82" i="1"/>
  <c r="F83" i="1"/>
  <c r="F84" i="1"/>
  <c r="F85" i="1"/>
  <c r="F73" i="1"/>
  <c r="E552" i="1" l="1"/>
  <c r="F554" i="1"/>
  <c r="F555" i="1"/>
  <c r="F556" i="1"/>
  <c r="F557" i="1"/>
  <c r="F558" i="1"/>
  <c r="F559" i="1"/>
  <c r="F560" i="1"/>
  <c r="F561" i="1"/>
  <c r="F562" i="1"/>
  <c r="F563" i="1"/>
  <c r="F553" i="1"/>
  <c r="F484" i="1"/>
  <c r="F485" i="1"/>
  <c r="F486" i="1"/>
  <c r="F487" i="1"/>
  <c r="F488" i="1"/>
  <c r="F483" i="1"/>
  <c r="E482" i="1"/>
  <c r="E439" i="1"/>
  <c r="E384" i="1"/>
  <c r="E812" i="1"/>
  <c r="E793" i="1"/>
  <c r="D912" i="1"/>
  <c r="F912" i="1" s="1"/>
  <c r="D732" i="1" l="1"/>
  <c r="D698" i="1"/>
  <c r="D679" i="1"/>
  <c r="D777" i="1"/>
  <c r="D725" i="1"/>
  <c r="D671" i="1"/>
  <c r="D896" i="1"/>
  <c r="D883" i="1"/>
  <c r="D856" i="1"/>
  <c r="D812" i="1"/>
  <c r="D793" i="1"/>
  <c r="D787" i="1"/>
  <c r="F787" i="1" s="1"/>
  <c r="D747" i="1"/>
  <c r="D617" i="1" l="1"/>
  <c r="F617" i="1" s="1"/>
  <c r="D501" i="1"/>
  <c r="F501" i="1" s="1"/>
  <c r="E411" i="1"/>
  <c r="D392" i="1"/>
  <c r="D363" i="1"/>
  <c r="D418" i="1"/>
  <c r="D581" i="1"/>
  <c r="D552" i="1"/>
  <c r="D482" i="1"/>
  <c r="D469" i="1"/>
  <c r="D439" i="1"/>
  <c r="D425" i="1"/>
  <c r="D372" i="1" l="1"/>
  <c r="E100" i="1"/>
  <c r="E114" i="1"/>
  <c r="E158" i="1"/>
  <c r="D294" i="1"/>
  <c r="E66" i="1" l="1"/>
  <c r="D66" i="1"/>
  <c r="E251" i="1"/>
  <c r="D304" i="1"/>
  <c r="D280" i="1"/>
  <c r="D266" i="1"/>
  <c r="D251" i="1"/>
  <c r="D183" i="1"/>
  <c r="F183" i="1" s="1"/>
  <c r="D158" i="1"/>
  <c r="D146" i="1"/>
  <c r="D114" i="1"/>
  <c r="D100" i="1"/>
  <c r="F100" i="1" s="1"/>
  <c r="D72" i="1"/>
  <c r="F72" i="1" s="1"/>
  <c r="D55" i="1"/>
  <c r="D46" i="1"/>
  <c r="F66" i="1" l="1"/>
  <c r="D876" i="1"/>
  <c r="E769" i="1"/>
  <c r="E758" i="1"/>
  <c r="E717" i="1"/>
  <c r="E690" i="1"/>
  <c r="D598" i="1"/>
  <c r="D574" i="1"/>
  <c r="D476" i="1"/>
  <c r="F476" i="1" s="1"/>
  <c r="E461" i="1"/>
  <c r="E450" i="1"/>
  <c r="E392" i="1"/>
  <c r="D311" i="1"/>
  <c r="F311" i="1" s="1"/>
  <c r="F294" i="1"/>
  <c r="E126" i="1" l="1"/>
  <c r="E91" i="1"/>
  <c r="E64" i="1"/>
  <c r="E698" i="1" l="1"/>
  <c r="D607" i="1"/>
  <c r="E138" i="1"/>
  <c r="D904" i="1" l="1"/>
  <c r="F607" i="1" l="1"/>
  <c r="F610" i="1"/>
  <c r="F611" i="1"/>
  <c r="F904" i="1"/>
  <c r="F896" i="1"/>
  <c r="F876" i="1"/>
  <c r="D870" i="1"/>
  <c r="F870" i="1" s="1"/>
  <c r="F856" i="1"/>
  <c r="F812" i="1"/>
  <c r="F793" i="1"/>
  <c r="F777" i="1"/>
  <c r="D769" i="1"/>
  <c r="F769" i="1" s="1"/>
  <c r="D766" i="1"/>
  <c r="F766" i="1" s="1"/>
  <c r="D758" i="1"/>
  <c r="F758" i="1" s="1"/>
  <c r="D756" i="1"/>
  <c r="F756" i="1" s="1"/>
  <c r="F747" i="1"/>
  <c r="D742" i="1"/>
  <c r="F742" i="1" s="1"/>
  <c r="F732" i="1"/>
  <c r="F725" i="1"/>
  <c r="F717" i="1"/>
  <c r="D712" i="1"/>
  <c r="F712" i="1" s="1"/>
  <c r="F698" i="1"/>
  <c r="D690" i="1"/>
  <c r="F690" i="1" s="1"/>
  <c r="F679" i="1"/>
  <c r="F671" i="1"/>
  <c r="D658" i="1"/>
  <c r="F658" i="1" s="1"/>
  <c r="D654" i="1"/>
  <c r="F654" i="1" s="1"/>
  <c r="F653" i="1"/>
  <c r="D641" i="1"/>
  <c r="F641" i="1" s="1"/>
  <c r="F598" i="1"/>
  <c r="F581" i="1"/>
  <c r="F574" i="1"/>
  <c r="D568" i="1"/>
  <c r="F568" i="1" s="1"/>
  <c r="F552" i="1"/>
  <c r="F482" i="1"/>
  <c r="F469" i="1"/>
  <c r="D461" i="1"/>
  <c r="F461" i="1" s="1"/>
  <c r="D458" i="1"/>
  <c r="F458" i="1" s="1"/>
  <c r="D450" i="1"/>
  <c r="F450" i="1" s="1"/>
  <c r="D448" i="1"/>
  <c r="F448" i="1" s="1"/>
  <c r="F439" i="1"/>
  <c r="D434" i="1"/>
  <c r="F434" i="1" s="1"/>
  <c r="F425" i="1"/>
  <c r="F418" i="1"/>
  <c r="D411" i="1"/>
  <c r="F411" i="1" s="1"/>
  <c r="D406" i="1"/>
  <c r="F406" i="1" s="1"/>
  <c r="F392" i="1"/>
  <c r="F384" i="1"/>
  <c r="F372" i="1"/>
  <c r="F363" i="1"/>
  <c r="D350" i="1"/>
  <c r="F350" i="1" s="1"/>
  <c r="D346" i="1"/>
  <c r="F346" i="1" s="1"/>
  <c r="F345" i="1"/>
  <c r="D333" i="1"/>
  <c r="F333" i="1" s="1"/>
  <c r="F304" i="1"/>
  <c r="F280" i="1"/>
  <c r="D273" i="1"/>
  <c r="F273" i="1" s="1"/>
  <c r="F266" i="1"/>
  <c r="F251" i="1"/>
  <c r="F252" i="1"/>
  <c r="F253" i="1"/>
  <c r="F254" i="1"/>
  <c r="F255" i="1"/>
  <c r="F256" i="1"/>
  <c r="F257" i="1"/>
  <c r="F258" i="1"/>
  <c r="F259" i="1"/>
  <c r="F260" i="1"/>
  <c r="F158" i="1"/>
  <c r="D154" i="1"/>
  <c r="F154" i="1" s="1"/>
  <c r="F146" i="1"/>
  <c r="D138" i="1"/>
  <c r="F138" i="1" s="1"/>
  <c r="D134" i="1"/>
  <c r="F134" i="1" s="1"/>
  <c r="D126" i="1"/>
  <c r="F126" i="1" s="1"/>
  <c r="D123" i="1"/>
  <c r="F123" i="1" s="1"/>
  <c r="F114" i="1"/>
  <c r="D109" i="1"/>
  <c r="F109" i="1" s="1"/>
  <c r="D86" i="1"/>
  <c r="F86" i="1" s="1"/>
  <c r="D91" i="1"/>
  <c r="F91" i="1" s="1"/>
  <c r="F55" i="1"/>
  <c r="F46" i="1"/>
  <c r="D37" i="1"/>
  <c r="F37" i="1" s="1"/>
  <c r="D26" i="1"/>
  <c r="F26" i="1" s="1"/>
  <c r="D22" i="1"/>
  <c r="F22" i="1" s="1"/>
  <c r="F21" i="1"/>
  <c r="D9" i="1"/>
  <c r="D628" i="1" l="1"/>
  <c r="D922" i="1"/>
  <c r="D920" i="1"/>
  <c r="D625" i="1"/>
  <c r="D627" i="1"/>
  <c r="D322" i="1"/>
  <c r="D321" i="1"/>
  <c r="D320" i="1"/>
  <c r="F9" i="1"/>
  <c r="D319" i="1" s="1"/>
  <c r="F883" i="1"/>
  <c r="D923" i="1" s="1"/>
  <c r="D924" i="1" l="1"/>
  <c r="D629" i="1"/>
  <c r="D323" i="1"/>
</calcChain>
</file>

<file path=xl/sharedStrings.xml><?xml version="1.0" encoding="utf-8"?>
<sst xmlns="http://schemas.openxmlformats.org/spreadsheetml/2006/main" count="797" uniqueCount="245">
  <si>
    <t>16305-Administrata</t>
  </si>
  <si>
    <t>MALLRA DHE SHËRBIME-ADMINISTRATE</t>
  </si>
  <si>
    <t>Granti 
Qeveritar</t>
  </si>
  <si>
    <t>Te Hyrat
Vetanake</t>
  </si>
  <si>
    <t>Totali</t>
  </si>
  <si>
    <t>Derivate per vetura</t>
  </si>
  <si>
    <t>Nafte per ngrohje</t>
  </si>
  <si>
    <t>Regjistrimi i automjeteve</t>
  </si>
  <si>
    <t>S H P E N Z I M E T    KOMUNALE ADMINISTRAT</t>
  </si>
  <si>
    <t>Rryma</t>
  </si>
  <si>
    <t>Uji</t>
  </si>
  <si>
    <t>Telefoni</t>
  </si>
  <si>
    <t>Mbeturinat</t>
  </si>
  <si>
    <t>65026 - Sherbimet Kadastrale</t>
  </si>
  <si>
    <t>MALLRA DHE SHËRBIME - PRONE</t>
  </si>
  <si>
    <t>66030 -  Urbanizem</t>
  </si>
  <si>
    <t>MALLRA DHE SHËRBIME - URBANIZEM</t>
  </si>
  <si>
    <t>18165 - Infrastruktur Publike</t>
  </si>
  <si>
    <t xml:space="preserve">                                       MALLRA DHE SHËRBIME - INFRASTRUKTUR  PUBLIKE</t>
  </si>
  <si>
    <t>Furnizimi me drunje dekorativ</t>
  </si>
  <si>
    <t>SUBVENCIONE SHERBIME PUBLIKE</t>
  </si>
  <si>
    <t xml:space="preserve">  73300 - Shendetesia  ( QKMF)</t>
  </si>
  <si>
    <t>MALLRA DHE SHËRBIME - SHENDETESI</t>
  </si>
  <si>
    <t>Furnizim me material higjenik</t>
  </si>
  <si>
    <t xml:space="preserve">Sherbime kontraktuese </t>
  </si>
  <si>
    <t xml:space="preserve"> MALLRA DHE SHËRBIME - ARSIM</t>
  </si>
  <si>
    <t>KOMUNALI  - ARSIM</t>
  </si>
  <si>
    <t>SUBVENCIONE  - ARSIM</t>
  </si>
  <si>
    <t>48005 - Planifikim dhe Zhvillim Ekonomik</t>
  </si>
  <si>
    <t xml:space="preserve"> MALLRA DHE SHËRBIME - ZHVILLIM EKONOMIK</t>
  </si>
  <si>
    <t>SUBVENCIONE-ZHVILLIM EKONIMIK</t>
  </si>
  <si>
    <t>85005- Kultura</t>
  </si>
  <si>
    <t xml:space="preserve"> MALLRA DHE SHËRBIME - KULTUR</t>
  </si>
  <si>
    <t>Sherbime kontraktuese</t>
  </si>
  <si>
    <t>Subvencione-KULTURE</t>
  </si>
  <si>
    <t>16609 - Inspeksioni</t>
  </si>
  <si>
    <t>MALLRA DHE SHËRBIME -INSPEKCION</t>
  </si>
  <si>
    <t>47005 - Bujqesia</t>
  </si>
  <si>
    <t>MALLRA DHE SHËRBIME - BUJQESIA</t>
  </si>
  <si>
    <t xml:space="preserve"> SUBVENCIONE- BUJQESI</t>
  </si>
  <si>
    <t>Drejtoria për Urbanizëm</t>
  </si>
  <si>
    <t>Nr.</t>
  </si>
  <si>
    <t>Emërtimi i projektit</t>
  </si>
  <si>
    <t>Te hyrat 
vetanake</t>
  </si>
  <si>
    <t>Buxheti Total</t>
  </si>
  <si>
    <t>18165- Infrastruktur Publike</t>
  </si>
  <si>
    <t>Buxhetit Total</t>
  </si>
  <si>
    <t>73300-Shëndetësia</t>
  </si>
  <si>
    <t>Drejtoria e Arsimit</t>
  </si>
  <si>
    <t>Emërtimi i projekteve</t>
  </si>
  <si>
    <t>48005- Drejtoria për Planifikim dhe Zhvillim Ekonomik</t>
  </si>
  <si>
    <t>Arsim dhe shkencë</t>
  </si>
  <si>
    <t xml:space="preserve"> SUBVENCIONE - Administrata e SHENDETESIS</t>
  </si>
  <si>
    <t>Shpenzime kapitale</t>
  </si>
  <si>
    <t>Shpenzime komunale</t>
  </si>
  <si>
    <t>Mallra  dhe sherbime</t>
  </si>
  <si>
    <t>Paga dhe  meditje</t>
  </si>
  <si>
    <t xml:space="preserve">Totali </t>
  </si>
  <si>
    <t>Buxheti sipas kategorive</t>
  </si>
  <si>
    <t>Shuma</t>
  </si>
  <si>
    <t>Furnizim me inventar( mobilje)</t>
  </si>
  <si>
    <t>Furnizim për zyre</t>
  </si>
  <si>
    <t>Mirëmbajtja e automjeteve</t>
  </si>
  <si>
    <t>Mirembajtja e objekteve komunale</t>
  </si>
  <si>
    <t>Furnizim me pajisje</t>
  </si>
  <si>
    <t>Mirembajtja e ndriçimit publik</t>
  </si>
  <si>
    <t>Mirembajtja dhe furnizimi me kamera</t>
  </si>
  <si>
    <t>Furnizimi me lule</t>
  </si>
  <si>
    <t>Furnizime me barna dhe reagensa</t>
  </si>
  <si>
    <t>Servisimi i pajisjeve mjekesore</t>
  </si>
  <si>
    <t>Furnizim me dokumentacion mjekesor</t>
  </si>
  <si>
    <t>Furnizim me pelet</t>
  </si>
  <si>
    <t>Furnizim me nafte per ngrohje</t>
  </si>
  <si>
    <t>Furnizimi dhe servisimi i aparateve kunder zjarrit</t>
  </si>
  <si>
    <t>Furnizim me oksigjen</t>
  </si>
  <si>
    <t xml:space="preserve">Subvencione  </t>
  </si>
  <si>
    <t>Furnizim me inventar ( mobilje)</t>
  </si>
  <si>
    <t>Shujta per nxenesit</t>
  </si>
  <si>
    <t>Lënd djegese</t>
  </si>
  <si>
    <t>Pajisje tjera( Furnizim me kabinete)</t>
  </si>
  <si>
    <t>Blerja e mallrave</t>
  </si>
  <si>
    <t>Subvencione me mekanizem bujqesor</t>
  </si>
  <si>
    <t xml:space="preserve"> </t>
  </si>
  <si>
    <t xml:space="preserve">                     KOMUNALI  - SHENDETESI</t>
  </si>
  <si>
    <t>Sherbimet rezidenciale</t>
  </si>
  <si>
    <t>75522 - Sherbime Rezidenciale</t>
  </si>
  <si>
    <t>Pajisje te IT</t>
  </si>
  <si>
    <t>Mirembajtja e lumejve</t>
  </si>
  <si>
    <t>Furnizimi me inventar</t>
  </si>
  <si>
    <t>Subvencione per biznese dhe ndërmarrje publike</t>
  </si>
  <si>
    <t>Subvencione për kulturë dhe sport</t>
  </si>
  <si>
    <t>Subvencione për teatër</t>
  </si>
  <si>
    <t>Asfaltimi i rrugëve në fshatin Orllan me rrethinë</t>
  </si>
  <si>
    <t>Asfaltimi i rrugëve në fshatin Balloc</t>
  </si>
  <si>
    <t>Asfaltimi i rrugëve në fshatin Bellopojë</t>
  </si>
  <si>
    <t xml:space="preserve">Asfaltimi i rrugëve në fshatin Lupç </t>
  </si>
  <si>
    <t>Asfaltimi i rrugëve në fshatin Letanc</t>
  </si>
  <si>
    <t>Asfaltimi i rrugëve në fshatin Gërdoc</t>
  </si>
  <si>
    <t>Asfaltimi i rrugëve në fshatin Dumnicë</t>
  </si>
  <si>
    <t>Asfaltimi i rrugëve në fshatin Repë</t>
  </si>
  <si>
    <t xml:space="preserve"> Asfaltimi i rrugëve në fshatin Bradash</t>
  </si>
  <si>
    <t>Asfaltimi i rrugëve në fshatin Siboc</t>
  </si>
  <si>
    <t>Asfaltimi i rrugëve në fshatin Zakut</t>
  </si>
  <si>
    <t>Asfaltimi i rrugëve në fshatin Obrançë</t>
  </si>
  <si>
    <t>Asfaltimi i rrugëve në fshatin Shtedim</t>
  </si>
  <si>
    <t>Asfaltimi i rrugëve në fshatin Surkish</t>
  </si>
  <si>
    <t>Asfaltimi i rrugëve në fshatin Gllamnik</t>
  </si>
  <si>
    <t>Asfaltimi i rrugëve në fshatin Lluzhan</t>
  </si>
  <si>
    <t>Asfaltimi i rrugëve në fshatin Shajkoc</t>
  </si>
  <si>
    <t>Asfaltimi i rrugëve në fshatin Batllavë</t>
  </si>
  <si>
    <t>Asfaltimi i rrugëve në fshatin Buricë</t>
  </si>
  <si>
    <t>Asfaltimi i rrugëve në fshatin Dumosh</t>
  </si>
  <si>
    <t>Asfaltimi i rrugëve në fshatin Dyz</t>
  </si>
  <si>
    <t>Asfaltimi i rrugëve në fshatin Dvorishtë</t>
  </si>
  <si>
    <t>Asfaltimi i rrugëve në fshatin Halabak</t>
  </si>
  <si>
    <t>Asfaltimi i rrugëve në fshatin Herticë</t>
  </si>
  <si>
    <t xml:space="preserve">Asfaltimi i rrugëve në fshatin Llapashticë </t>
  </si>
  <si>
    <t>Asfaltimi i rrugëve në fshatin Majac</t>
  </si>
  <si>
    <t>Asfaltimi i rrugëve në fshatin Peran</t>
  </si>
  <si>
    <t>Asfaltimi i rrugëve në fshatin Sylevicë</t>
  </si>
  <si>
    <t>Asfaltimi i rrugëve në fshatin Miroc</t>
  </si>
  <si>
    <t>Asfaltimi i rrugëve në fshatin Tërrnavë</t>
  </si>
  <si>
    <t>Asfaltimi i rrugëve në fshatin Metehi</t>
  </si>
  <si>
    <t>MALLRA DHE SHËRBIME - SHERBIME RESIDENCIALE</t>
  </si>
  <si>
    <t>VITI 2026</t>
  </si>
  <si>
    <t>16905- ASAMBLEA KOMUNALE</t>
  </si>
  <si>
    <t>75522 - SHERBIME REZIDENCIALE</t>
  </si>
  <si>
    <t>93120/94320/92290 -Arsim dhe shkencë</t>
  </si>
  <si>
    <t>93120/94320-Drejtoria e Arsimit</t>
  </si>
  <si>
    <t>75522- SHERBIME REZIDENCIALE</t>
  </si>
  <si>
    <t>16905 - ASAMBLEA KOMUNALE</t>
  </si>
  <si>
    <t>Projektet prioritare për vitin 2026</t>
  </si>
  <si>
    <t>Subvencione dhe transfere</t>
  </si>
  <si>
    <t>Asfaltimi i rrugëve në fshatin Dobratin</t>
  </si>
  <si>
    <t xml:space="preserve">Shenjezimet horizentale dhe vertikale </t>
  </si>
  <si>
    <t>Ndriqimi publik ne  fshatrat dhe qytet</t>
  </si>
  <si>
    <t>Ndërtimi i kalesave,urave të vogla</t>
  </si>
  <si>
    <t xml:space="preserve">Ndertimi i rrugeve me elemente betoni ( ndërtimi i rrugeve me kubza betoni , ndërtimi i kalesave te vogela ne trotuare , ndertimi i urave të vogla per kembesore etj) ne fshtra dhe  qytet </t>
  </si>
  <si>
    <t>Rregullimi i infrastruktures se varrezave</t>
  </si>
  <si>
    <t>Rindertimi i rrugeve</t>
  </si>
  <si>
    <t>Ndërtimi i tregut të ri të qytetit</t>
  </si>
  <si>
    <t>Asfaltimi rrugëve në qytet</t>
  </si>
  <si>
    <t>Asfaltimi i rruges ne fshatin Rakinice</t>
  </si>
  <si>
    <t>Asfaltimi i rrugeve në Doberdol</t>
  </si>
  <si>
    <t>Asfaltimi i rrugeve në Penuhë</t>
  </si>
  <si>
    <t>Asfaltimi i rrugeve ne Pollate</t>
  </si>
  <si>
    <t>Asfaltimi i rrugeve ne Popovë</t>
  </si>
  <si>
    <t>Asfaltimi i rrugëve në Kaqybeg</t>
  </si>
  <si>
    <t>Asfaltimi i rrugëve në Kërpimeh</t>
  </si>
  <si>
    <t>Asfaltimi i rrugëve në Konushec</t>
  </si>
  <si>
    <t>Asfaltimi i rrugëve në Livadicë</t>
  </si>
  <si>
    <t>Asfaltimi i rrugëve në Lladoc</t>
  </si>
  <si>
    <t>Asfaltimi i rrugëve në Llaushë</t>
  </si>
  <si>
    <t>Asfaltimi i rrugëve në Lluga</t>
  </si>
  <si>
    <t>Asfaltimi i rrugëve në Revuq</t>
  </si>
  <si>
    <t>Asfaltimi i rrugëve në Sallabajë</t>
  </si>
  <si>
    <t>Asfaltimi i rrugëve ne Sfeqël</t>
  </si>
  <si>
    <t>Asfaltimi i rrugeve ne Katunisht</t>
  </si>
  <si>
    <t>Asfaltimi i rrugeve në Zhiti</t>
  </si>
  <si>
    <t>BUXHETI 2027</t>
  </si>
  <si>
    <t>Projektet prioritare për vitin 2027</t>
  </si>
  <si>
    <t>Ndertimi i unazes se qytetit</t>
  </si>
  <si>
    <t xml:space="preserve">Asfaltimi i rrugëve në fshatin Pakashticë </t>
  </si>
  <si>
    <t>Asfaltimi i rrugëve në fshatin Bajqinë</t>
  </si>
  <si>
    <t>Asfaltimi i rrugëve në fshatin Shakovicë</t>
  </si>
  <si>
    <t>Kanalizimi nga fshati Lluzhan-Lupq, Gerdoc-Lluzhan( Kolektori)</t>
  </si>
  <si>
    <t>VITI 2027</t>
  </si>
  <si>
    <t>Projektet prioritare për vitin 2028</t>
  </si>
  <si>
    <t>BUXHETI 2028</t>
  </si>
  <si>
    <t>Mallra dhe shërbime 2026</t>
  </si>
  <si>
    <t>Shërbime kontraktuese</t>
  </si>
  <si>
    <t>Hartimi I hartës zonale</t>
  </si>
  <si>
    <t>Hartimi I planeve rregulluese urbane të hollësishme</t>
  </si>
  <si>
    <t>Hartimi I projekteve</t>
  </si>
  <si>
    <t>Mirembajtja dimërore e rrugëve</t>
  </si>
  <si>
    <t xml:space="preserve">Mirembajtja  verore e rrugeve </t>
  </si>
  <si>
    <t xml:space="preserve">Mirembajtja e trotuareve </t>
  </si>
  <si>
    <t>Furnizim me nafte per vetura( sherbimi shtepik shendetsor dhe paliativ)</t>
  </si>
  <si>
    <t>Mirembajtja e objekteve</t>
  </si>
  <si>
    <t>Subevencione</t>
  </si>
  <si>
    <t>Mirëmbajtja e shkollave</t>
  </si>
  <si>
    <t>Platforma digjitale e arsimit</t>
  </si>
  <si>
    <t>Energjia elektrike</t>
  </si>
  <si>
    <t>Telefoni dhe interneti</t>
  </si>
  <si>
    <t>Bursa për student</t>
  </si>
  <si>
    <t>Transporti i nxenseve</t>
  </si>
  <si>
    <t>Furnizim me libra shkencor për biblotekë</t>
  </si>
  <si>
    <t>Rrenimi dhe largimi I objekteve</t>
  </si>
  <si>
    <t>Hartimi I projektit të ujitjes se tokave bujqesore</t>
  </si>
  <si>
    <t>Subvencione për perimkulture</t>
  </si>
  <si>
    <t>Subvencione për bletari</t>
  </si>
  <si>
    <t>Subvencione për blegtori</t>
  </si>
  <si>
    <t>Subvencion për pemtari</t>
  </si>
  <si>
    <t>Subvencion per shpeztari</t>
  </si>
  <si>
    <t>Ndërtimi i rrugës nga magjistralja deri në rrugën Bedri Ahmeti</t>
  </si>
  <si>
    <t>Ndërtimi I rrugës Bajram Krasniqi</t>
  </si>
  <si>
    <t>Ndertimi I rrugës Besnik Restelica</t>
  </si>
  <si>
    <t>Ndërtimi I rrugës Bedri Bajrami</t>
  </si>
  <si>
    <t>Ndertimi i rruges 19 Qershori</t>
  </si>
  <si>
    <t>Rregullimi i hapësirave publike në qytet</t>
  </si>
  <si>
    <t>Ndërtimi i trotuareve ne qytet dhe fshatra</t>
  </si>
  <si>
    <t xml:space="preserve">Zgjerimi,rregullimi i shtratit të lumit Llap </t>
  </si>
  <si>
    <t>Ndertimi I kanalizimit ne fshatra dhe qytet</t>
  </si>
  <si>
    <t>Rregullimi i rrugeve me zhavor</t>
  </si>
  <si>
    <t>Pajisje mjekësore për QKMF</t>
  </si>
  <si>
    <t>Blerja e autoambulancave</t>
  </si>
  <si>
    <t>Renovimi i objekteve shendetesore</t>
  </si>
  <si>
    <t>Ndertimi I aneksit te shkolles "Ibrahim Rugova"</t>
  </si>
  <si>
    <t>Ndertimi I aneksit te shkolles "Enver Maloku"</t>
  </si>
  <si>
    <t>Ndertimi I aneksit te shkolles " Xheladin Rekaliu"</t>
  </si>
  <si>
    <t>Tabela Digjitale</t>
  </si>
  <si>
    <t>Renovimi I institucioneve arsimore</t>
  </si>
  <si>
    <t>Ndertimi I shkollës Nuhi Gashi në Bradash</t>
  </si>
  <si>
    <t>Ndërtimi I shkollës Jetullah Gashi në Dobërdol</t>
  </si>
  <si>
    <t>Ndertimi I kuzhinës qenderore</t>
  </si>
  <si>
    <t>Ndërtimi I zones industriale në Livadicë</t>
  </si>
  <si>
    <t>Ngritja e infrastruktures se turizmit</t>
  </si>
  <si>
    <t>Ndërtimi I tregut të kafsheve</t>
  </si>
  <si>
    <t>Ndërtimi I tereneve sportive</t>
  </si>
  <si>
    <t>Renovimi I objekteve të trashigimise kulturore</t>
  </si>
  <si>
    <t>Ndertimi i Parkut Industrial Bujqesor ne Sfeqël</t>
  </si>
  <si>
    <t>Ndertimi I sistetimit të ujitjes se tokave bujqesore</t>
  </si>
  <si>
    <t>SUBVENCIONE  - SHERBIME PUBLIKE</t>
  </si>
  <si>
    <t>Subvencione</t>
  </si>
  <si>
    <t>Ndërtimi I shtepise per persona me aftesi te kufizuara</t>
  </si>
  <si>
    <t xml:space="preserve">Subvecione </t>
  </si>
  <si>
    <t xml:space="preserve">Subvencione </t>
  </si>
  <si>
    <t xml:space="preserve"> MALLRA DHE SHËRBIME - KULTURË</t>
  </si>
  <si>
    <t>MALLRA DHE SHËRBIME -BUJQËSI</t>
  </si>
  <si>
    <t>Ndërtimi I shtepisë per persona me aftesi te kufizuara</t>
  </si>
  <si>
    <t>Ndertimi I aneksit të shkolles në Sfeqel</t>
  </si>
  <si>
    <t>Nndertimi I shkolles ne fshatin Lluzhan</t>
  </si>
  <si>
    <t>Ndertimi I aneksit të shkolles ''Deshmoret e Kombit''</t>
  </si>
  <si>
    <t>Ndertimi I aneksit të shkolles në Siboc</t>
  </si>
  <si>
    <t>Ndërtimi I aneksit të shkollës në Dobratin</t>
  </si>
  <si>
    <t>Ngritja e infrastrukturës së turizmit</t>
  </si>
  <si>
    <t>Ndërtimi i parkut teknologjik</t>
  </si>
  <si>
    <t>Pajisje mjekesore</t>
  </si>
  <si>
    <t xml:space="preserve">Renovimi i objekteve shëndetësore </t>
  </si>
  <si>
    <t>Ndertimi I aneksit të shkollës në Kerpimeh</t>
  </si>
  <si>
    <t>Ndërtimi I aneksit të shkollës në Gllamnik</t>
  </si>
  <si>
    <t>Ndertimi I salles se edukates fizike në Kërpimeh</t>
  </si>
  <si>
    <t>Ndertimi I salles se edukates fizike në Orllan</t>
  </si>
  <si>
    <t>Ndërtimi i një objekti të shkollës së Mesme te kampusi i shkollave të mesme</t>
  </si>
  <si>
    <t>Ndërtimi i rrugës magjistralja deri në rrugën Bedri Ahmeti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</si>
</sst>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\ _L_e_k_ë_-;\-* #,##0\ _L_e_k_ë_-;_-* &quot;-&quot;\ _L_e_k_ë_-;_-@_-"/>
    <numFmt numFmtId="165" formatCode="_-* #,##0.00\ _L_e_k_ë_-;\-* #,##0.00\ _L_e_k_ë_-;_-* &quot;-&quot;??\ _L_e_k_ë_-;_-@_-"/>
    <numFmt numFmtId="166" formatCode="_(* #,##0_);_(* \(#,##0\);_(* &quot;-&quot;??_);_(@_)"/>
    <numFmt numFmtId="167" formatCode="_(* #,##0.0_);_(* \(#,##0.0\);_(* &quot;-&quot;??_);_(@_)"/>
    <numFmt numFmtId="168" formatCode="_-* #,##0.00\ _L_e_k_ë_-;\-* #,##0.00\ _L_e_k_ë_-;_-* &quot;-&quot;\ _L_e_k_ë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C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366">
    <xf numFmtId="0" fontId="0" fillId="0" borderId="0" xfId="0"/>
    <xf numFmtId="166" fontId="0" fillId="0" borderId="0" xfId="0" applyNumberFormat="1"/>
    <xf numFmtId="43" fontId="0" fillId="0" borderId="0" xfId="0" applyNumberFormat="1"/>
    <xf numFmtId="0" fontId="6" fillId="0" borderId="0" xfId="0" applyFont="1"/>
    <xf numFmtId="166" fontId="6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8" fillId="2" borderId="0" xfId="0" applyFont="1" applyFill="1" applyAlignment="1">
      <alignment horizontal="center" wrapText="1"/>
    </xf>
    <xf numFmtId="43" fontId="9" fillId="2" borderId="0" xfId="1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43" fontId="10" fillId="2" borderId="0" xfId="1" applyFont="1" applyFill="1" applyBorder="1"/>
    <xf numFmtId="0" fontId="10" fillId="2" borderId="0" xfId="0" applyFont="1" applyFill="1" applyAlignment="1">
      <alignment wrapText="1"/>
    </xf>
    <xf numFmtId="0" fontId="7" fillId="0" borderId="0" xfId="0" applyFont="1"/>
    <xf numFmtId="0" fontId="12" fillId="2" borderId="0" xfId="0" applyFont="1" applyFill="1" applyAlignment="1">
      <alignment wrapText="1"/>
    </xf>
    <xf numFmtId="166" fontId="13" fillId="2" borderId="7" xfId="0" applyNumberFormat="1" applyFont="1" applyFill="1" applyBorder="1" applyAlignment="1">
      <alignment horizontal="center" wrapText="1"/>
    </xf>
    <xf numFmtId="43" fontId="10" fillId="2" borderId="7" xfId="1" applyFont="1" applyFill="1" applyBorder="1"/>
    <xf numFmtId="43" fontId="14" fillId="2" borderId="0" xfId="1" applyFont="1" applyFill="1" applyBorder="1"/>
    <xf numFmtId="43" fontId="9" fillId="2" borderId="7" xfId="1" applyFont="1" applyFill="1" applyBorder="1"/>
    <xf numFmtId="0" fontId="8" fillId="2" borderId="0" xfId="0" applyFont="1" applyFill="1" applyAlignment="1">
      <alignment wrapText="1"/>
    </xf>
    <xf numFmtId="43" fontId="12" fillId="2" borderId="7" xfId="1" applyFont="1" applyFill="1" applyBorder="1"/>
    <xf numFmtId="165" fontId="4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/>
    </xf>
    <xf numFmtId="0" fontId="8" fillId="2" borderId="25" xfId="0" applyFont="1" applyFill="1" applyBorder="1" applyAlignment="1">
      <alignment horizontal="left"/>
    </xf>
    <xf numFmtId="0" fontId="8" fillId="4" borderId="6" xfId="0" applyFont="1" applyFill="1" applyBorder="1"/>
    <xf numFmtId="43" fontId="9" fillId="4" borderId="7" xfId="1" applyFont="1" applyFill="1" applyBorder="1"/>
    <xf numFmtId="166" fontId="9" fillId="4" borderId="7" xfId="1" applyNumberFormat="1" applyFont="1" applyFill="1" applyBorder="1"/>
    <xf numFmtId="0" fontId="10" fillId="2" borderId="7" xfId="0" applyFont="1" applyFill="1" applyBorder="1" applyAlignment="1">
      <alignment horizontal="center"/>
    </xf>
    <xf numFmtId="0" fontId="10" fillId="2" borderId="1" xfId="0" applyFont="1" applyFill="1" applyBorder="1"/>
    <xf numFmtId="166" fontId="10" fillId="2" borderId="7" xfId="1" applyNumberFormat="1" applyFont="1" applyFill="1" applyBorder="1"/>
    <xf numFmtId="0" fontId="10" fillId="2" borderId="9" xfId="0" applyFont="1" applyFill="1" applyBorder="1"/>
    <xf numFmtId="0" fontId="10" fillId="2" borderId="23" xfId="0" applyFont="1" applyFill="1" applyBorder="1"/>
    <xf numFmtId="0" fontId="10" fillId="0" borderId="7" xfId="0" applyFont="1" applyBorder="1" applyAlignment="1">
      <alignment horizontal="right" wrapText="1"/>
    </xf>
    <xf numFmtId="0" fontId="8" fillId="2" borderId="7" xfId="0" applyFont="1" applyFill="1" applyBorder="1" applyAlignment="1">
      <alignment wrapText="1"/>
    </xf>
    <xf numFmtId="0" fontId="10" fillId="2" borderId="7" xfId="0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center" wrapText="1"/>
    </xf>
    <xf numFmtId="43" fontId="10" fillId="4" borderId="7" xfId="1" applyFont="1" applyFill="1" applyBorder="1"/>
    <xf numFmtId="166" fontId="10" fillId="4" borderId="7" xfId="1" applyNumberFormat="1" applyFont="1" applyFill="1" applyBorder="1"/>
    <xf numFmtId="0" fontId="8" fillId="4" borderId="7" xfId="0" applyFont="1" applyFill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0" fillId="2" borderId="7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43" fontId="9" fillId="4" borderId="4" xfId="1" applyFont="1" applyFill="1" applyBorder="1" applyAlignment="1">
      <alignment horizontal="center"/>
    </xf>
    <xf numFmtId="166" fontId="8" fillId="4" borderId="4" xfId="1" applyNumberFormat="1" applyFont="1" applyFill="1" applyBorder="1" applyAlignment="1">
      <alignment horizontal="center"/>
    </xf>
    <xf numFmtId="43" fontId="9" fillId="4" borderId="7" xfId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10" fillId="2" borderId="11" xfId="0" applyFont="1" applyFill="1" applyBorder="1" applyAlignment="1">
      <alignment horizontal="center"/>
    </xf>
    <xf numFmtId="166" fontId="10" fillId="0" borderId="7" xfId="1" applyNumberFormat="1" applyFont="1" applyFill="1" applyBorder="1"/>
    <xf numFmtId="0" fontId="10" fillId="2" borderId="8" xfId="0" applyFont="1" applyFill="1" applyBorder="1" applyAlignment="1">
      <alignment horizontal="center"/>
    </xf>
    <xf numFmtId="166" fontId="12" fillId="2" borderId="7" xfId="1" applyNumberFormat="1" applyFont="1" applyFill="1" applyBorder="1"/>
    <xf numFmtId="166" fontId="12" fillId="2" borderId="0" xfId="1" applyNumberFormat="1" applyFont="1" applyFill="1" applyBorder="1"/>
    <xf numFmtId="166" fontId="10" fillId="2" borderId="0" xfId="1" applyNumberFormat="1" applyFont="1" applyFill="1" applyBorder="1"/>
    <xf numFmtId="0" fontId="13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wrapText="1"/>
    </xf>
    <xf numFmtId="166" fontId="10" fillId="2" borderId="1" xfId="2" applyNumberFormat="1" applyFont="1" applyFill="1" applyBorder="1"/>
    <xf numFmtId="0" fontId="8" fillId="2" borderId="4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wrapText="1"/>
    </xf>
    <xf numFmtId="43" fontId="9" fillId="4" borderId="7" xfId="2" applyFont="1" applyFill="1" applyBorder="1"/>
    <xf numFmtId="0" fontId="9" fillId="4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/>
    </xf>
    <xf numFmtId="43" fontId="10" fillId="2" borderId="7" xfId="2" applyFont="1" applyFill="1" applyBorder="1"/>
    <xf numFmtId="0" fontId="10" fillId="2" borderId="7" xfId="0" applyFont="1" applyFill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12" fillId="0" borderId="7" xfId="0" applyFont="1" applyBorder="1"/>
    <xf numFmtId="166" fontId="10" fillId="2" borderId="7" xfId="2" applyNumberFormat="1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166" fontId="10" fillId="2" borderId="0" xfId="2" applyNumberFormat="1" applyFont="1" applyFill="1" applyBorder="1"/>
    <xf numFmtId="0" fontId="13" fillId="0" borderId="0" xfId="0" applyFont="1" applyAlignment="1">
      <alignment wrapText="1"/>
    </xf>
    <xf numFmtId="0" fontId="8" fillId="2" borderId="0" xfId="0" applyFont="1" applyFill="1" applyAlignment="1">
      <alignment horizontal="center"/>
    </xf>
    <xf numFmtId="166" fontId="8" fillId="2" borderId="0" xfId="2" applyNumberFormat="1" applyFont="1" applyFill="1" applyBorder="1"/>
    <xf numFmtId="0" fontId="8" fillId="5" borderId="7" xfId="0" applyFont="1" applyFill="1" applyBorder="1" applyAlignment="1">
      <alignment horizontal="center" wrapText="1"/>
    </xf>
    <xf numFmtId="43" fontId="8" fillId="4" borderId="7" xfId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wrapText="1"/>
    </xf>
    <xf numFmtId="167" fontId="9" fillId="4" borderId="7" xfId="1" applyNumberFormat="1" applyFont="1" applyFill="1" applyBorder="1"/>
    <xf numFmtId="166" fontId="9" fillId="4" borderId="7" xfId="1" applyNumberFormat="1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166" fontId="10" fillId="2" borderId="7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2" fillId="2" borderId="0" xfId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4" fontId="9" fillId="4" borderId="7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left" vertical="center"/>
    </xf>
    <xf numFmtId="166" fontId="10" fillId="2" borderId="7" xfId="1" applyNumberFormat="1" applyFont="1" applyFill="1" applyBorder="1" applyAlignment="1">
      <alignment vertical="center"/>
    </xf>
    <xf numFmtId="0" fontId="12" fillId="2" borderId="16" xfId="0" applyFont="1" applyFill="1" applyBorder="1"/>
    <xf numFmtId="0" fontId="12" fillId="2" borderId="27" xfId="0" applyFont="1" applyFill="1" applyBorder="1" applyAlignment="1">
      <alignment horizontal="left" vertical="center" wrapText="1"/>
    </xf>
    <xf numFmtId="166" fontId="12" fillId="0" borderId="7" xfId="1" applyNumberFormat="1" applyFont="1" applyBorder="1" applyAlignment="1">
      <alignment vertical="center" wrapText="1"/>
    </xf>
    <xf numFmtId="0" fontId="12" fillId="2" borderId="16" xfId="0" applyFont="1" applyFill="1" applyBorder="1" applyAlignment="1">
      <alignment horizontal="left" vertical="center" wrapText="1"/>
    </xf>
    <xf numFmtId="166" fontId="12" fillId="0" borderId="7" xfId="1" applyNumberFormat="1" applyFont="1" applyFill="1" applyBorder="1" applyAlignment="1">
      <alignment horizontal="left" vertical="center" wrapText="1"/>
    </xf>
    <xf numFmtId="43" fontId="12" fillId="2" borderId="16" xfId="1" applyFont="1" applyFill="1" applyBorder="1" applyAlignment="1">
      <alignment horizontal="left" vertical="center" wrapText="1"/>
    </xf>
    <xf numFmtId="166" fontId="10" fillId="2" borderId="8" xfId="1" applyNumberFormat="1" applyFont="1" applyFill="1" applyBorder="1" applyAlignment="1">
      <alignment horizontal="center" wrapText="1"/>
    </xf>
    <xf numFmtId="166" fontId="12" fillId="0" borderId="16" xfId="1" applyNumberFormat="1" applyFont="1" applyFill="1" applyBorder="1" applyAlignment="1">
      <alignment horizontal="left" vertical="center" wrapText="1"/>
    </xf>
    <xf numFmtId="43" fontId="12" fillId="0" borderId="7" xfId="1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right" wrapText="1"/>
    </xf>
    <xf numFmtId="0" fontId="13" fillId="4" borderId="9" xfId="0" applyFont="1" applyFill="1" applyBorder="1" applyAlignment="1">
      <alignment horizontal="center" wrapText="1"/>
    </xf>
    <xf numFmtId="0" fontId="12" fillId="2" borderId="9" xfId="0" applyFont="1" applyFill="1" applyBorder="1"/>
    <xf numFmtId="0" fontId="10" fillId="0" borderId="8" xfId="0" applyFont="1" applyBorder="1" applyAlignment="1">
      <alignment horizontal="center"/>
    </xf>
    <xf numFmtId="0" fontId="12" fillId="2" borderId="7" xfId="0" applyFont="1" applyFill="1" applyBorder="1"/>
    <xf numFmtId="43" fontId="10" fillId="2" borderId="0" xfId="1" applyFont="1" applyFill="1" applyBorder="1" applyAlignment="1">
      <alignment horizontal="center" vertical="center"/>
    </xf>
    <xf numFmtId="0" fontId="10" fillId="2" borderId="0" xfId="3" applyFont="1" applyFill="1" applyAlignment="1">
      <alignment wrapText="1"/>
    </xf>
    <xf numFmtId="0" fontId="8" fillId="5" borderId="17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/>
    </xf>
    <xf numFmtId="0" fontId="12" fillId="2" borderId="14" xfId="0" applyFont="1" applyFill="1" applyBorder="1"/>
    <xf numFmtId="4" fontId="12" fillId="2" borderId="7" xfId="0" applyNumberFormat="1" applyFont="1" applyFill="1" applyBorder="1"/>
    <xf numFmtId="43" fontId="12" fillId="2" borderId="7" xfId="1" applyFont="1" applyFill="1" applyBorder="1" applyAlignment="1">
      <alignment horizontal="left"/>
    </xf>
    <xf numFmtId="0" fontId="12" fillId="2" borderId="16" xfId="0" applyFont="1" applyFill="1" applyBorder="1" applyAlignment="1">
      <alignment wrapText="1"/>
    </xf>
    <xf numFmtId="0" fontId="12" fillId="2" borderId="10" xfId="0" applyFont="1" applyFill="1" applyBorder="1"/>
    <xf numFmtId="0" fontId="12" fillId="2" borderId="15" xfId="0" applyFont="1" applyFill="1" applyBorder="1"/>
    <xf numFmtId="43" fontId="12" fillId="0" borderId="7" xfId="1" applyFont="1" applyBorder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wrapText="1"/>
    </xf>
    <xf numFmtId="4" fontId="12" fillId="2" borderId="7" xfId="0" applyNumberFormat="1" applyFont="1" applyFill="1" applyBorder="1" applyAlignment="1">
      <alignment vertical="center"/>
    </xf>
    <xf numFmtId="43" fontId="12" fillId="0" borderId="7" xfId="1" applyFont="1" applyBorder="1" applyAlignment="1">
      <alignment horizontal="left" vertical="center"/>
    </xf>
    <xf numFmtId="43" fontId="10" fillId="2" borderId="19" xfId="1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43" fontId="12" fillId="0" borderId="7" xfId="0" applyNumberFormat="1" applyFont="1" applyBorder="1"/>
    <xf numFmtId="0" fontId="10" fillId="2" borderId="0" xfId="0" applyFont="1" applyFill="1" applyAlignment="1">
      <alignment horizontal="left"/>
    </xf>
    <xf numFmtId="0" fontId="8" fillId="4" borderId="10" xfId="0" applyFont="1" applyFill="1" applyBorder="1" applyAlignment="1">
      <alignment horizontal="left" wrapText="1"/>
    </xf>
    <xf numFmtId="166" fontId="8" fillId="4" borderId="7" xfId="0" applyNumberFormat="1" applyFont="1" applyFill="1" applyBorder="1"/>
    <xf numFmtId="0" fontId="10" fillId="0" borderId="1" xfId="0" applyFont="1" applyBorder="1"/>
    <xf numFmtId="0" fontId="10" fillId="2" borderId="2" xfId="0" applyFont="1" applyFill="1" applyBorder="1" applyAlignment="1">
      <alignment horizontal="center"/>
    </xf>
    <xf numFmtId="0" fontId="10" fillId="0" borderId="9" xfId="0" applyFont="1" applyBorder="1"/>
    <xf numFmtId="166" fontId="10" fillId="2" borderId="7" xfId="0" applyNumberFormat="1" applyFont="1" applyFill="1" applyBorder="1"/>
    <xf numFmtId="0" fontId="10" fillId="2" borderId="2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6" fontId="10" fillId="0" borderId="7" xfId="0" applyNumberFormat="1" applyFont="1" applyBorder="1"/>
    <xf numFmtId="0" fontId="10" fillId="3" borderId="5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center" wrapText="1"/>
    </xf>
    <xf numFmtId="43" fontId="9" fillId="4" borderId="7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43" fontId="10" fillId="2" borderId="7" xfId="1" applyFont="1" applyFill="1" applyBorder="1" applyAlignment="1">
      <alignment horizontal="right"/>
    </xf>
    <xf numFmtId="0" fontId="10" fillId="0" borderId="0" xfId="0" applyFont="1" applyAlignment="1">
      <alignment wrapText="1"/>
    </xf>
    <xf numFmtId="43" fontId="10" fillId="2" borderId="0" xfId="1" applyFont="1" applyFill="1" applyBorder="1" applyAlignment="1">
      <alignment wrapText="1"/>
    </xf>
    <xf numFmtId="0" fontId="8" fillId="2" borderId="0" xfId="3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43" fontId="10" fillId="0" borderId="7" xfId="1" applyFont="1" applyFill="1" applyBorder="1"/>
    <xf numFmtId="43" fontId="15" fillId="0" borderId="7" xfId="1" applyFont="1" applyFill="1" applyBorder="1"/>
    <xf numFmtId="43" fontId="12" fillId="0" borderId="7" xfId="1" applyFont="1" applyFill="1" applyBorder="1"/>
    <xf numFmtId="166" fontId="12" fillId="0" borderId="7" xfId="1" applyNumberFormat="1" applyFont="1" applyFill="1" applyBorder="1"/>
    <xf numFmtId="0" fontId="12" fillId="0" borderId="9" xfId="0" applyFont="1" applyBorder="1"/>
    <xf numFmtId="0" fontId="8" fillId="3" borderId="2" xfId="0" applyFont="1" applyFill="1" applyBorder="1" applyAlignment="1">
      <alignment horizontal="left" wrapText="1"/>
    </xf>
    <xf numFmtId="43" fontId="9" fillId="4" borderId="12" xfId="1" applyFont="1" applyFill="1" applyBorder="1"/>
    <xf numFmtId="0" fontId="10" fillId="0" borderId="11" xfId="0" applyFont="1" applyBorder="1" applyAlignment="1">
      <alignment horizontal="center"/>
    </xf>
    <xf numFmtId="0" fontId="12" fillId="2" borderId="22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9" fillId="4" borderId="9" xfId="0" applyFont="1" applyFill="1" applyBorder="1" applyAlignment="1">
      <alignment horizontal="center" wrapText="1"/>
    </xf>
    <xf numFmtId="43" fontId="9" fillId="4" borderId="7" xfId="1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left"/>
    </xf>
    <xf numFmtId="43" fontId="10" fillId="2" borderId="7" xfId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12" fillId="0" borderId="15" xfId="0" applyFont="1" applyBorder="1" applyAlignment="1">
      <alignment horizontal="left" wrapText="1"/>
    </xf>
    <xf numFmtId="43" fontId="10" fillId="2" borderId="10" xfId="1" applyFont="1" applyFill="1" applyBorder="1"/>
    <xf numFmtId="0" fontId="10" fillId="2" borderId="8" xfId="0" applyFont="1" applyFill="1" applyBorder="1" applyAlignment="1">
      <alignment horizontal="right" wrapText="1"/>
    </xf>
    <xf numFmtId="0" fontId="13" fillId="4" borderId="16" xfId="0" applyFont="1" applyFill="1" applyBorder="1" applyAlignment="1">
      <alignment horizontal="center" wrapText="1"/>
    </xf>
    <xf numFmtId="43" fontId="9" fillId="4" borderId="10" xfId="1" applyFont="1" applyFill="1" applyBorder="1"/>
    <xf numFmtId="0" fontId="12" fillId="2" borderId="16" xfId="0" applyFont="1" applyFill="1" applyBorder="1" applyAlignment="1">
      <alignment horizontal="left" wrapText="1"/>
    </xf>
    <xf numFmtId="43" fontId="10" fillId="2" borderId="0" xfId="1" applyFont="1" applyFill="1" applyBorder="1" applyAlignment="1">
      <alignment horizontal="right" vertical="top" wrapText="1"/>
    </xf>
    <xf numFmtId="43" fontId="10" fillId="4" borderId="7" xfId="1" applyFont="1" applyFill="1" applyBorder="1" applyAlignment="1">
      <alignment horizontal="center" wrapText="1"/>
    </xf>
    <xf numFmtId="43" fontId="10" fillId="2" borderId="9" xfId="1" applyFont="1" applyFill="1" applyBorder="1"/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43" fontId="10" fillId="2" borderId="1" xfId="1" applyFont="1" applyFill="1" applyBorder="1"/>
    <xf numFmtId="0" fontId="10" fillId="2" borderId="11" xfId="0" applyFont="1" applyFill="1" applyBorder="1" applyAlignment="1">
      <alignment horizontal="right" wrapText="1"/>
    </xf>
    <xf numFmtId="0" fontId="13" fillId="4" borderId="15" xfId="0" applyFont="1" applyFill="1" applyBorder="1" applyAlignment="1">
      <alignment horizontal="center" wrapText="1"/>
    </xf>
    <xf numFmtId="43" fontId="9" fillId="4" borderId="1" xfId="1" applyFont="1" applyFill="1" applyBorder="1" applyAlignment="1">
      <alignment horizontal="center"/>
    </xf>
    <xf numFmtId="43" fontId="12" fillId="0" borderId="0" xfId="1" applyFont="1"/>
    <xf numFmtId="0" fontId="16" fillId="2" borderId="0" xfId="0" applyFont="1" applyFill="1" applyAlignment="1">
      <alignment wrapText="1"/>
    </xf>
    <xf numFmtId="0" fontId="16" fillId="2" borderId="0" xfId="0" applyFont="1" applyFill="1"/>
    <xf numFmtId="43" fontId="16" fillId="2" borderId="0" xfId="0" applyNumberFormat="1" applyFont="1" applyFill="1"/>
    <xf numFmtId="0" fontId="13" fillId="4" borderId="7" xfId="0" applyFont="1" applyFill="1" applyBorder="1" applyAlignment="1">
      <alignment horizontal="center" wrapText="1"/>
    </xf>
    <xf numFmtId="0" fontId="15" fillId="4" borderId="7" xfId="0" applyFont="1" applyFill="1" applyBorder="1" applyAlignment="1">
      <alignment horizontal="center" wrapText="1"/>
    </xf>
    <xf numFmtId="43" fontId="12" fillId="2" borderId="7" xfId="0" applyNumberFormat="1" applyFont="1" applyFill="1" applyBorder="1" applyAlignment="1">
      <alignment wrapText="1"/>
    </xf>
    <xf numFmtId="0" fontId="10" fillId="2" borderId="0" xfId="0" applyFont="1" applyFill="1"/>
    <xf numFmtId="43" fontId="9" fillId="4" borderId="7" xfId="0" applyNumberFormat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43" fontId="10" fillId="2" borderId="7" xfId="1" applyFont="1" applyFill="1" applyBorder="1" applyAlignment="1">
      <alignment horizontal="center" wrapText="1"/>
    </xf>
    <xf numFmtId="0" fontId="12" fillId="2" borderId="7" xfId="0" applyFont="1" applyFill="1" applyBorder="1" applyAlignment="1">
      <alignment wrapText="1"/>
    </xf>
    <xf numFmtId="0" fontId="12" fillId="2" borderId="7" xfId="0" applyFont="1" applyFill="1" applyBorder="1" applyAlignment="1">
      <alignment horizontal="center" wrapText="1"/>
    </xf>
    <xf numFmtId="166" fontId="8" fillId="2" borderId="7" xfId="1" applyNumberFormat="1" applyFont="1" applyFill="1" applyBorder="1" applyAlignment="1">
      <alignment horizontal="center"/>
    </xf>
    <xf numFmtId="166" fontId="8" fillId="2" borderId="7" xfId="0" applyNumberFormat="1" applyFont="1" applyFill="1" applyBorder="1" applyAlignment="1">
      <alignment horizontal="center" wrapText="1"/>
    </xf>
    <xf numFmtId="0" fontId="12" fillId="4" borderId="4" xfId="0" applyFont="1" applyFill="1" applyBorder="1" applyAlignment="1">
      <alignment wrapText="1"/>
    </xf>
    <xf numFmtId="43" fontId="13" fillId="4" borderId="4" xfId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/>
    </xf>
    <xf numFmtId="43" fontId="12" fillId="0" borderId="0" xfId="0" applyNumberFormat="1" applyFont="1"/>
    <xf numFmtId="166" fontId="12" fillId="0" borderId="0" xfId="0" applyNumberFormat="1" applyFont="1"/>
    <xf numFmtId="0" fontId="13" fillId="2" borderId="0" xfId="0" applyFont="1" applyFill="1" applyAlignment="1">
      <alignment horizontal="center" wrapText="1"/>
    </xf>
    <xf numFmtId="43" fontId="9" fillId="2" borderId="0" xfId="1" applyFont="1" applyFill="1" applyBorder="1"/>
    <xf numFmtId="43" fontId="9" fillId="2" borderId="0" xfId="1" applyFont="1" applyFill="1" applyBorder="1" applyAlignment="1">
      <alignment wrapText="1"/>
    </xf>
    <xf numFmtId="0" fontId="10" fillId="2" borderId="0" xfId="0" applyFont="1" applyFill="1" applyAlignment="1">
      <alignment horizontal="left" wrapText="1"/>
    </xf>
    <xf numFmtId="43" fontId="15" fillId="2" borderId="0" xfId="1" applyFont="1" applyFill="1" applyBorder="1"/>
    <xf numFmtId="43" fontId="12" fillId="2" borderId="0" xfId="1" applyFont="1" applyFill="1" applyBorder="1" applyAlignment="1">
      <alignment horizontal="justify" vertical="center"/>
    </xf>
    <xf numFmtId="43" fontId="12" fillId="2" borderId="0" xfId="1" applyFont="1" applyFill="1" applyBorder="1"/>
    <xf numFmtId="0" fontId="13" fillId="4" borderId="7" xfId="0" applyFont="1" applyFill="1" applyBorder="1" applyAlignment="1">
      <alignment wrapText="1"/>
    </xf>
    <xf numFmtId="0" fontId="12" fillId="4" borderId="7" xfId="0" applyFont="1" applyFill="1" applyBorder="1" applyAlignment="1">
      <alignment wrapText="1"/>
    </xf>
    <xf numFmtId="43" fontId="9" fillId="4" borderId="7" xfId="1" applyFont="1" applyFill="1" applyBorder="1" applyAlignment="1">
      <alignment wrapText="1"/>
    </xf>
    <xf numFmtId="43" fontId="10" fillId="2" borderId="24" xfId="1" applyFont="1" applyFill="1" applyBorder="1" applyAlignment="1">
      <alignment horizontal="justify" vertical="center"/>
    </xf>
    <xf numFmtId="0" fontId="10" fillId="0" borderId="7" xfId="0" applyFont="1" applyBorder="1" applyAlignment="1">
      <alignment wrapText="1"/>
    </xf>
    <xf numFmtId="43" fontId="12" fillId="0" borderId="23" xfId="1" applyFont="1" applyBorder="1" applyAlignment="1">
      <alignment wrapText="1"/>
    </xf>
    <xf numFmtId="0" fontId="10" fillId="0" borderId="7" xfId="0" applyFont="1" applyBorder="1"/>
    <xf numFmtId="43" fontId="12" fillId="0" borderId="23" xfId="1" applyFont="1" applyBorder="1"/>
    <xf numFmtId="43" fontId="12" fillId="2" borderId="23" xfId="1" applyFont="1" applyFill="1" applyBorder="1"/>
    <xf numFmtId="43" fontId="15" fillId="0" borderId="23" xfId="1" applyFont="1" applyBorder="1" applyAlignment="1">
      <alignment wrapText="1"/>
    </xf>
    <xf numFmtId="0" fontId="10" fillId="0" borderId="16" xfId="0" applyFont="1" applyBorder="1"/>
    <xf numFmtId="43" fontId="15" fillId="0" borderId="7" xfId="1" applyFont="1" applyBorder="1" applyAlignment="1">
      <alignment wrapText="1"/>
    </xf>
    <xf numFmtId="43" fontId="15" fillId="0" borderId="0" xfId="1" applyFont="1" applyBorder="1" applyAlignment="1">
      <alignment wrapText="1"/>
    </xf>
    <xf numFmtId="166" fontId="12" fillId="0" borderId="0" xfId="1" applyNumberFormat="1" applyFont="1" applyBorder="1"/>
    <xf numFmtId="166" fontId="12" fillId="2" borderId="0" xfId="1" applyNumberFormat="1" applyFont="1" applyFill="1" applyBorder="1" applyAlignment="1">
      <alignment horizontal="center" vertical="center"/>
    </xf>
    <xf numFmtId="166" fontId="13" fillId="0" borderId="0" xfId="1" applyNumberFormat="1" applyFont="1"/>
    <xf numFmtId="166" fontId="13" fillId="2" borderId="0" xfId="1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13" fillId="4" borderId="10" xfId="0" applyFont="1" applyFill="1" applyBorder="1" applyAlignment="1">
      <alignment wrapText="1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64" fontId="12" fillId="0" borderId="0" xfId="4" applyFont="1" applyBorder="1"/>
    <xf numFmtId="0" fontId="10" fillId="2" borderId="26" xfId="0" applyFont="1" applyFill="1" applyBorder="1"/>
    <xf numFmtId="43" fontId="10" fillId="2" borderId="19" xfId="1" applyFont="1" applyFill="1" applyBorder="1"/>
    <xf numFmtId="166" fontId="10" fillId="2" borderId="19" xfId="0" applyNumberFormat="1" applyFont="1" applyFill="1" applyBorder="1"/>
    <xf numFmtId="0" fontId="10" fillId="2" borderId="7" xfId="0" applyFont="1" applyFill="1" applyBorder="1"/>
    <xf numFmtId="166" fontId="10" fillId="2" borderId="0" xfId="0" applyNumberFormat="1" applyFont="1" applyFill="1"/>
    <xf numFmtId="43" fontId="12" fillId="0" borderId="0" xfId="1" applyFont="1" applyBorder="1"/>
    <xf numFmtId="0" fontId="9" fillId="4" borderId="7" xfId="0" applyFont="1" applyFill="1" applyBorder="1"/>
    <xf numFmtId="43" fontId="12" fillId="0" borderId="7" xfId="1" applyFont="1" applyBorder="1"/>
    <xf numFmtId="0" fontId="12" fillId="0" borderId="7" xfId="0" applyFont="1" applyBorder="1" applyAlignment="1">
      <alignment horizontal="center" vertical="center" wrapText="1"/>
    </xf>
    <xf numFmtId="43" fontId="8" fillId="2" borderId="0" xfId="1" applyFont="1" applyFill="1" applyBorder="1"/>
    <xf numFmtId="0" fontId="9" fillId="4" borderId="7" xfId="0" applyFont="1" applyFill="1" applyBorder="1" applyAlignment="1">
      <alignment wrapText="1"/>
    </xf>
    <xf numFmtId="166" fontId="9" fillId="4" borderId="7" xfId="0" applyNumberFormat="1" applyFont="1" applyFill="1" applyBorder="1"/>
    <xf numFmtId="166" fontId="12" fillId="0" borderId="7" xfId="0" applyNumberFormat="1" applyFont="1" applyBorder="1"/>
    <xf numFmtId="0" fontId="12" fillId="0" borderId="23" xfId="0" applyFont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/>
    </xf>
    <xf numFmtId="43" fontId="10" fillId="2" borderId="16" xfId="2" applyFont="1" applyFill="1" applyBorder="1" applyAlignment="1">
      <alignment horizontal="left"/>
    </xf>
    <xf numFmtId="43" fontId="10" fillId="2" borderId="7" xfId="1" applyFont="1" applyFill="1" applyBorder="1" applyAlignment="1">
      <alignment horizontal="left"/>
    </xf>
    <xf numFmtId="166" fontId="13" fillId="0" borderId="7" xfId="0" applyNumberFormat="1" applyFont="1" applyBorder="1"/>
    <xf numFmtId="0" fontId="9" fillId="4" borderId="10" xfId="0" applyFont="1" applyFill="1" applyBorder="1" applyAlignment="1">
      <alignment wrapText="1"/>
    </xf>
    <xf numFmtId="0" fontId="13" fillId="2" borderId="7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  <xf numFmtId="43" fontId="13" fillId="0" borderId="0" xfId="1" applyFont="1"/>
    <xf numFmtId="43" fontId="13" fillId="0" borderId="0" xfId="0" applyNumberFormat="1" applyFont="1"/>
    <xf numFmtId="43" fontId="12" fillId="0" borderId="0" xfId="1" applyFont="1" applyAlignment="1">
      <alignment wrapText="1"/>
    </xf>
    <xf numFmtId="0" fontId="13" fillId="2" borderId="7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43" fontId="12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0" fontId="9" fillId="0" borderId="0" xfId="0" applyFont="1" applyAlignment="1">
      <alignment wrapText="1"/>
    </xf>
    <xf numFmtId="0" fontId="8" fillId="2" borderId="2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wrapText="1"/>
    </xf>
    <xf numFmtId="0" fontId="8" fillId="2" borderId="7" xfId="0" applyFont="1" applyFill="1" applyBorder="1" applyAlignment="1">
      <alignment horizontal="left"/>
    </xf>
    <xf numFmtId="166" fontId="10" fillId="2" borderId="11" xfId="1" applyNumberFormat="1" applyFont="1" applyFill="1" applyBorder="1" applyAlignment="1">
      <alignment horizontal="center" wrapText="1"/>
    </xf>
    <xf numFmtId="166" fontId="10" fillId="4" borderId="8" xfId="1" applyNumberFormat="1" applyFont="1" applyFill="1" applyBorder="1" applyAlignment="1">
      <alignment horizontal="center" wrapText="1"/>
    </xf>
    <xf numFmtId="166" fontId="13" fillId="4" borderId="16" xfId="1" applyNumberFormat="1" applyFont="1" applyFill="1" applyBorder="1" applyAlignment="1">
      <alignment horizontal="left" vertical="center" wrapText="1"/>
    </xf>
    <xf numFmtId="43" fontId="9" fillId="4" borderId="7" xfId="1" applyFont="1" applyFill="1" applyBorder="1" applyAlignment="1">
      <alignment horizontal="left" vertical="center" wrapText="1"/>
    </xf>
    <xf numFmtId="166" fontId="10" fillId="2" borderId="8" xfId="1" applyNumberFormat="1" applyFont="1" applyFill="1" applyBorder="1" applyAlignment="1">
      <alignment wrapText="1"/>
    </xf>
    <xf numFmtId="166" fontId="10" fillId="2" borderId="0" xfId="1" applyNumberFormat="1" applyFont="1" applyFill="1" applyBorder="1" applyAlignment="1">
      <alignment horizontal="center" wrapText="1"/>
    </xf>
    <xf numFmtId="166" fontId="12" fillId="2" borderId="0" xfId="1" applyNumberFormat="1" applyFont="1" applyFill="1" applyBorder="1" applyAlignment="1">
      <alignment wrapText="1"/>
    </xf>
    <xf numFmtId="166" fontId="10" fillId="2" borderId="0" xfId="1" applyNumberFormat="1" applyFont="1" applyFill="1" applyBorder="1" applyAlignment="1">
      <alignment horizontal="center" vertical="center"/>
    </xf>
    <xf numFmtId="43" fontId="10" fillId="2" borderId="7" xfId="1" applyFont="1" applyFill="1" applyBorder="1" applyAlignment="1">
      <alignment vertical="center"/>
    </xf>
    <xf numFmtId="0" fontId="8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 wrapText="1"/>
    </xf>
    <xf numFmtId="0" fontId="10" fillId="4" borderId="7" xfId="3" applyFont="1" applyFill="1" applyBorder="1" applyAlignment="1">
      <alignment wrapText="1"/>
    </xf>
    <xf numFmtId="43" fontId="9" fillId="4" borderId="7" xfId="3" applyNumberFormat="1" applyFont="1" applyFill="1" applyBorder="1" applyAlignment="1">
      <alignment wrapText="1"/>
    </xf>
    <xf numFmtId="0" fontId="9" fillId="4" borderId="7" xfId="3" applyFont="1" applyFill="1" applyBorder="1" applyAlignment="1">
      <alignment wrapText="1"/>
    </xf>
    <xf numFmtId="168" fontId="10" fillId="2" borderId="7" xfId="4" applyNumberFormat="1" applyFont="1" applyFill="1" applyBorder="1" applyAlignment="1">
      <alignment horizontal="center" wrapText="1"/>
    </xf>
    <xf numFmtId="168" fontId="10" fillId="2" borderId="7" xfId="3" applyNumberFormat="1" applyFont="1" applyFill="1" applyBorder="1" applyAlignment="1">
      <alignment horizontal="center" wrapText="1"/>
    </xf>
    <xf numFmtId="43" fontId="12" fillId="2" borderId="0" xfId="0" applyNumberFormat="1" applyFont="1" applyFill="1" applyAlignment="1">
      <alignment wrapText="1"/>
    </xf>
    <xf numFmtId="43" fontId="13" fillId="4" borderId="7" xfId="1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8" fillId="2" borderId="7" xfId="0" applyFont="1" applyFill="1" applyBorder="1" applyAlignment="1">
      <alignment horizontal="left" wrapText="1"/>
    </xf>
    <xf numFmtId="43" fontId="12" fillId="2" borderId="4" xfId="1" applyFont="1" applyFill="1" applyBorder="1" applyAlignment="1">
      <alignment vertical="center"/>
    </xf>
    <xf numFmtId="43" fontId="12" fillId="0" borderId="7" xfId="1" applyFont="1" applyBorder="1" applyAlignment="1">
      <alignment vertical="center" wrapText="1"/>
    </xf>
    <xf numFmtId="43" fontId="12" fillId="2" borderId="4" xfId="1" applyFont="1" applyFill="1" applyBorder="1"/>
    <xf numFmtId="0" fontId="10" fillId="2" borderId="16" xfId="0" applyFont="1" applyFill="1" applyBorder="1"/>
    <xf numFmtId="166" fontId="12" fillId="0" borderId="7" xfId="1" applyNumberFormat="1" applyFont="1" applyBorder="1"/>
    <xf numFmtId="166" fontId="13" fillId="0" borderId="7" xfId="1" applyNumberFormat="1" applyFont="1" applyBorder="1"/>
    <xf numFmtId="0" fontId="8" fillId="6" borderId="7" xfId="0" applyFont="1" applyFill="1" applyBorder="1" applyAlignment="1">
      <alignment horizontal="center"/>
    </xf>
    <xf numFmtId="166" fontId="12" fillId="2" borderId="7" xfId="1" applyNumberFormat="1" applyFont="1" applyFill="1" applyBorder="1" applyAlignment="1">
      <alignment vertical="center" wrapText="1"/>
    </xf>
    <xf numFmtId="43" fontId="10" fillId="2" borderId="23" xfId="1" applyFont="1" applyFill="1" applyBorder="1" applyAlignment="1">
      <alignment vertical="center"/>
    </xf>
    <xf numFmtId="166" fontId="15" fillId="2" borderId="7" xfId="1" applyNumberFormat="1" applyFont="1" applyFill="1" applyBorder="1" applyAlignment="1">
      <alignment wrapText="1"/>
    </xf>
    <xf numFmtId="166" fontId="12" fillId="2" borderId="7" xfId="1" applyNumberFormat="1" applyFont="1" applyFill="1" applyBorder="1" applyAlignment="1">
      <alignment wrapText="1"/>
    </xf>
    <xf numFmtId="0" fontId="10" fillId="2" borderId="16" xfId="0" applyFont="1" applyFill="1" applyBorder="1" applyAlignment="1">
      <alignment horizontal="center" vertical="center"/>
    </xf>
    <xf numFmtId="43" fontId="10" fillId="2" borderId="7" xfId="1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/>
    </xf>
    <xf numFmtId="43" fontId="12" fillId="2" borderId="7" xfId="1" applyFont="1" applyFill="1" applyBorder="1" applyAlignment="1">
      <alignment vertical="center"/>
    </xf>
    <xf numFmtId="0" fontId="8" fillId="2" borderId="25" xfId="0" applyFont="1" applyFill="1" applyBorder="1" applyAlignment="1">
      <alignment horizontal="center"/>
    </xf>
    <xf numFmtId="0" fontId="10" fillId="2" borderId="20" xfId="0" applyFont="1" applyFill="1" applyBorder="1"/>
    <xf numFmtId="0" fontId="12" fillId="2" borderId="23" xfId="0" applyFont="1" applyFill="1" applyBorder="1" applyAlignment="1">
      <alignment horizontal="left" vertical="center" wrapText="1"/>
    </xf>
    <xf numFmtId="166" fontId="12" fillId="2" borderId="7" xfId="0" applyNumberFormat="1" applyFont="1" applyFill="1" applyBorder="1"/>
    <xf numFmtId="43" fontId="12" fillId="2" borderId="7" xfId="1" applyFont="1" applyFill="1" applyBorder="1" applyAlignment="1">
      <alignment horizontal="center"/>
    </xf>
    <xf numFmtId="166" fontId="10" fillId="2" borderId="7" xfId="0" applyNumberFormat="1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166" fontId="10" fillId="0" borderId="0" xfId="0" applyNumberFormat="1" applyFont="1"/>
    <xf numFmtId="0" fontId="12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43" fontId="10" fillId="2" borderId="0" xfId="1" applyFont="1" applyFill="1" applyBorder="1" applyAlignment="1">
      <alignment horizontal="center" wrapText="1"/>
    </xf>
    <xf numFmtId="43" fontId="14" fillId="0" borderId="0" xfId="1" applyFont="1"/>
    <xf numFmtId="0" fontId="8" fillId="2" borderId="25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center" wrapText="1"/>
    </xf>
    <xf numFmtId="43" fontId="10" fillId="2" borderId="12" xfId="1" applyFont="1" applyFill="1" applyBorder="1"/>
    <xf numFmtId="43" fontId="15" fillId="4" borderId="7" xfId="0" applyNumberFormat="1" applyFont="1" applyFill="1" applyBorder="1" applyAlignment="1">
      <alignment horizontal="center"/>
    </xf>
    <xf numFmtId="43" fontId="15" fillId="2" borderId="23" xfId="1" applyFont="1" applyFill="1" applyBorder="1" applyAlignment="1">
      <alignment wrapText="1"/>
    </xf>
    <xf numFmtId="43" fontId="12" fillId="2" borderId="7" xfId="1" applyFont="1" applyFill="1" applyBorder="1" applyAlignment="1">
      <alignment vertical="center" wrapText="1"/>
    </xf>
    <xf numFmtId="166" fontId="15" fillId="2" borderId="7" xfId="1" applyNumberFormat="1" applyFont="1" applyFill="1" applyBorder="1" applyAlignment="1">
      <alignment vertical="center" wrapText="1"/>
    </xf>
    <xf numFmtId="166" fontId="10" fillId="2" borderId="7" xfId="0" applyNumberFormat="1" applyFont="1" applyFill="1" applyBorder="1" applyAlignment="1">
      <alignment vertical="center"/>
    </xf>
    <xf numFmtId="43" fontId="10" fillId="2" borderId="7" xfId="2" applyFont="1" applyFill="1" applyBorder="1" applyAlignment="1">
      <alignment horizontal="left" wrapText="1"/>
    </xf>
    <xf numFmtId="0" fontId="5" fillId="0" borderId="0" xfId="0" applyFont="1"/>
    <xf numFmtId="168" fontId="11" fillId="2" borderId="7" xfId="1" applyNumberFormat="1" applyFont="1" applyFill="1" applyBorder="1" applyAlignment="1">
      <alignment horizontal="center" vertical="top"/>
    </xf>
    <xf numFmtId="0" fontId="12" fillId="0" borderId="12" xfId="0" applyFont="1" applyBorder="1" applyAlignment="1">
      <alignment horizontal="left" indent="4"/>
    </xf>
    <xf numFmtId="0" fontId="12" fillId="0" borderId="1" xfId="0" applyFont="1" applyBorder="1" applyAlignment="1">
      <alignment horizontal="left" indent="4"/>
    </xf>
    <xf numFmtId="0" fontId="12" fillId="0" borderId="24" xfId="0" applyFont="1" applyBorder="1" applyAlignment="1">
      <alignment horizontal="left" indent="4"/>
    </xf>
    <xf numFmtId="0" fontId="12" fillId="2" borderId="4" xfId="0" applyFont="1" applyFill="1" applyBorder="1" applyAlignment="1">
      <alignment wrapText="1"/>
    </xf>
    <xf numFmtId="166" fontId="9" fillId="2" borderId="7" xfId="1" applyNumberFormat="1" applyFont="1" applyFill="1" applyBorder="1"/>
    <xf numFmtId="166" fontId="12" fillId="2" borderId="4" xfId="1" applyNumberFormat="1" applyFont="1" applyFill="1" applyBorder="1"/>
    <xf numFmtId="43" fontId="10" fillId="2" borderId="7" xfId="1" applyFont="1" applyFill="1" applyBorder="1" applyAlignment="1"/>
    <xf numFmtId="43" fontId="10" fillId="2" borderId="7" xfId="1" applyFont="1" applyFill="1" applyBorder="1" applyAlignment="1">
      <alignment vertical="top" wrapText="1"/>
    </xf>
    <xf numFmtId="168" fontId="17" fillId="0" borderId="7" xfId="4" applyNumberFormat="1" applyFont="1" applyBorder="1" applyAlignment="1">
      <alignment vertical="center"/>
    </xf>
    <xf numFmtId="166" fontId="12" fillId="0" borderId="7" xfId="0" applyNumberFormat="1" applyFont="1" applyBorder="1" applyAlignment="1">
      <alignment vertical="center"/>
    </xf>
    <xf numFmtId="4" fontId="12" fillId="2" borderId="7" xfId="0" applyNumberFormat="1" applyFont="1" applyFill="1" applyBorder="1" applyAlignment="1">
      <alignment horizontal="center"/>
    </xf>
    <xf numFmtId="43" fontId="12" fillId="0" borderId="7" xfId="1" applyFont="1" applyBorder="1" applyAlignment="1">
      <alignment horizontal="center"/>
    </xf>
    <xf numFmtId="4" fontId="12" fillId="2" borderId="7" xfId="0" applyNumberFormat="1" applyFont="1" applyFill="1" applyBorder="1" applyAlignment="1">
      <alignment horizontal="center" vertical="center"/>
    </xf>
    <xf numFmtId="43" fontId="12" fillId="0" borderId="7" xfId="1" applyFont="1" applyBorder="1" applyAlignment="1">
      <alignment horizontal="center" vertical="center"/>
    </xf>
    <xf numFmtId="43" fontId="10" fillId="2" borderId="19" xfId="1" applyFont="1" applyFill="1" applyBorder="1" applyAlignment="1">
      <alignment horizontal="center"/>
    </xf>
    <xf numFmtId="43" fontId="12" fillId="0" borderId="7" xfId="0" applyNumberFormat="1" applyFont="1" applyBorder="1" applyAlignment="1">
      <alignment horizontal="center"/>
    </xf>
    <xf numFmtId="43" fontId="10" fillId="2" borderId="23" xfId="1" applyFont="1" applyFill="1" applyBorder="1" applyAlignment="1">
      <alignment wrapText="1"/>
    </xf>
    <xf numFmtId="0" fontId="12" fillId="2" borderId="4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3" fillId="0" borderId="28" xfId="0" applyFont="1" applyBorder="1" applyAlignment="1">
      <alignment horizontal="left" indent="4"/>
    </xf>
    <xf numFmtId="0" fontId="13" fillId="0" borderId="26" xfId="0" applyFont="1" applyBorder="1" applyAlignment="1">
      <alignment horizontal="left" indent="4"/>
    </xf>
    <xf numFmtId="0" fontId="13" fillId="0" borderId="29" xfId="0" applyFont="1" applyBorder="1" applyAlignment="1">
      <alignment horizontal="left" indent="4"/>
    </xf>
    <xf numFmtId="0" fontId="13" fillId="0" borderId="30" xfId="0" applyFont="1" applyBorder="1" applyAlignment="1">
      <alignment horizontal="left" indent="4"/>
    </xf>
    <xf numFmtId="0" fontId="13" fillId="0" borderId="0" xfId="0" applyFont="1" applyAlignment="1">
      <alignment horizontal="left" indent="4"/>
    </xf>
    <xf numFmtId="0" fontId="13" fillId="0" borderId="31" xfId="0" applyFont="1" applyBorder="1" applyAlignment="1">
      <alignment horizontal="left" indent="4"/>
    </xf>
    <xf numFmtId="0" fontId="13" fillId="0" borderId="12" xfId="0" applyFont="1" applyBorder="1" applyAlignment="1">
      <alignment horizontal="left" indent="4"/>
    </xf>
    <xf numFmtId="0" fontId="13" fillId="0" borderId="1" xfId="0" applyFont="1" applyBorder="1" applyAlignment="1">
      <alignment horizontal="left" indent="4"/>
    </xf>
    <xf numFmtId="0" fontId="13" fillId="0" borderId="24" xfId="0" applyFont="1" applyBorder="1" applyAlignment="1">
      <alignment horizontal="left" indent="4"/>
    </xf>
    <xf numFmtId="0" fontId="10" fillId="0" borderId="0" xfId="0" applyFont="1" applyAlignment="1">
      <alignment textRotation="17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textRotation="17"/>
    </xf>
    <xf numFmtId="0" fontId="8" fillId="2" borderId="1" xfId="0" applyFont="1" applyFill="1" applyBorder="1" applyAlignment="1">
      <alignment horizontal="center"/>
    </xf>
  </cellXfs>
  <cellStyles count="5">
    <cellStyle name="Comma" xfId="1" builtinId="3"/>
    <cellStyle name="Comma [0]" xfId="4" builtinId="6"/>
    <cellStyle name="Comma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406</xdr:row>
      <xdr:rowOff>0</xdr:rowOff>
    </xdr:from>
    <xdr:to>
      <xdr:col>5</xdr:col>
      <xdr:colOff>304800</xdr:colOff>
      <xdr:row>407</xdr:row>
      <xdr:rowOff>110637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876AF9FC-A870-71B4-6C86-5CE67F09BBBD}"/>
            </a:ext>
          </a:extLst>
        </xdr:cNvPr>
        <xdr:cNvSpPr>
          <a:spLocks noChangeAspect="1" noChangeArrowheads="1"/>
        </xdr:cNvSpPr>
      </xdr:nvSpPr>
      <xdr:spPr bwMode="auto">
        <a:xfrm>
          <a:off x="6562725" y="908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6"/>
  <sheetViews>
    <sheetView tabSelected="1" topLeftCell="B298" zoomScale="130" zoomScaleNormal="130" workbookViewId="0">
      <selection activeCell="B310" sqref="B310:F313"/>
    </sheetView>
  </sheetViews>
  <sheetFormatPr defaultRowHeight="15" x14ac:dyDescent="0.25"/>
  <cols>
    <col min="1" max="1" width="4.85546875" hidden="1" customWidth="1"/>
    <col min="2" max="2" width="4.140625" customWidth="1"/>
    <col min="3" max="3" width="47.140625" customWidth="1"/>
    <col min="4" max="4" width="13.42578125" customWidth="1"/>
    <col min="5" max="5" width="11.28515625" customWidth="1"/>
    <col min="6" max="6" width="14.42578125" customWidth="1"/>
    <col min="7" max="7" width="17.7109375" customWidth="1"/>
    <col min="8" max="8" width="22.140625" customWidth="1"/>
    <col min="9" max="9" width="16.5703125" bestFit="1" customWidth="1"/>
    <col min="10" max="10" width="14.140625" customWidth="1"/>
    <col min="13" max="13" width="12.85546875" customWidth="1"/>
  </cols>
  <sheetData>
    <row r="1" spans="2:7" ht="0.75" customHeight="1" x14ac:dyDescent="0.25">
      <c r="B1" s="7"/>
      <c r="C1" s="7"/>
      <c r="D1" s="7"/>
      <c r="E1" s="7"/>
      <c r="F1" s="7"/>
      <c r="G1" s="7"/>
    </row>
    <row r="2" spans="2:7" ht="15.75" hidden="1" x14ac:dyDescent="0.25">
      <c r="B2" s="7"/>
      <c r="C2" s="7"/>
      <c r="D2" s="7"/>
      <c r="E2" s="7"/>
      <c r="F2" s="7"/>
      <c r="G2" s="7"/>
    </row>
    <row r="3" spans="2:7" ht="15.75" hidden="1" x14ac:dyDescent="0.25">
      <c r="B3" s="7"/>
      <c r="C3" s="7"/>
      <c r="D3" s="7"/>
      <c r="E3" s="7"/>
      <c r="F3" s="7"/>
      <c r="G3" s="7"/>
    </row>
    <row r="4" spans="2:7" ht="15.75" x14ac:dyDescent="0.25">
      <c r="B4" s="363" t="s">
        <v>169</v>
      </c>
      <c r="C4" s="363"/>
      <c r="D4" s="363"/>
      <c r="E4" s="363"/>
      <c r="F4" s="363"/>
      <c r="G4" s="7"/>
    </row>
    <row r="5" spans="2:7" ht="15.75" x14ac:dyDescent="0.25">
      <c r="B5" s="364"/>
      <c r="C5" s="360" t="s">
        <v>0</v>
      </c>
      <c r="D5" s="22"/>
      <c r="E5" s="22"/>
      <c r="F5" s="23"/>
      <c r="G5" s="7"/>
    </row>
    <row r="6" spans="2:7" ht="15.75" x14ac:dyDescent="0.25">
      <c r="B6" s="364"/>
      <c r="C6" s="360"/>
      <c r="D6" s="22"/>
      <c r="E6" s="22"/>
      <c r="F6" s="22"/>
      <c r="G6" s="7"/>
    </row>
    <row r="7" spans="2:7" ht="1.5" customHeight="1" x14ac:dyDescent="0.25">
      <c r="B7" s="365"/>
      <c r="C7" s="365"/>
      <c r="D7" s="24"/>
      <c r="E7" s="24"/>
      <c r="F7" s="25"/>
      <c r="G7" s="7"/>
    </row>
    <row r="8" spans="2:7" ht="27" thickBot="1" x14ac:dyDescent="0.3">
      <c r="B8" s="26"/>
      <c r="C8" s="27" t="s">
        <v>1</v>
      </c>
      <c r="D8" s="28" t="s">
        <v>2</v>
      </c>
      <c r="E8" s="28" t="s">
        <v>3</v>
      </c>
      <c r="F8" s="29" t="s">
        <v>4</v>
      </c>
      <c r="G8" s="7"/>
    </row>
    <row r="9" spans="2:7" ht="16.5" thickBot="1" x14ac:dyDescent="0.3">
      <c r="B9" s="30"/>
      <c r="C9" s="31"/>
      <c r="D9" s="32">
        <f>D10+D11+D12+D13+D14+D15+D16+D17+D18+D19</f>
        <v>217000</v>
      </c>
      <c r="E9" s="33"/>
      <c r="F9" s="32">
        <f>SUM(D9:E9)</f>
        <v>217000</v>
      </c>
      <c r="G9" s="7"/>
    </row>
    <row r="10" spans="2:7" ht="15.75" x14ac:dyDescent="0.25">
      <c r="B10" s="34">
        <v>1</v>
      </c>
      <c r="C10" s="35" t="s">
        <v>86</v>
      </c>
      <c r="D10" s="16">
        <v>15000</v>
      </c>
      <c r="E10" s="36"/>
      <c r="F10" s="16">
        <v>15000</v>
      </c>
      <c r="G10" s="7"/>
    </row>
    <row r="11" spans="2:7" ht="15.75" x14ac:dyDescent="0.25">
      <c r="B11" s="34">
        <v>2</v>
      </c>
      <c r="C11" s="37" t="s">
        <v>60</v>
      </c>
      <c r="D11" s="16">
        <v>15000</v>
      </c>
      <c r="E11" s="36"/>
      <c r="F11" s="16">
        <v>15000</v>
      </c>
      <c r="G11" s="7"/>
    </row>
    <row r="12" spans="2:7" ht="15.75" x14ac:dyDescent="0.25">
      <c r="B12" s="34">
        <v>3</v>
      </c>
      <c r="C12" s="37" t="s">
        <v>61</v>
      </c>
      <c r="D12" s="16">
        <v>30000</v>
      </c>
      <c r="E12" s="36"/>
      <c r="F12" s="16">
        <v>30000</v>
      </c>
      <c r="G12" s="7"/>
    </row>
    <row r="13" spans="2:7" ht="15.75" x14ac:dyDescent="0.25">
      <c r="B13" s="34">
        <v>4</v>
      </c>
      <c r="C13" s="37" t="s">
        <v>23</v>
      </c>
      <c r="D13" s="16">
        <v>20000</v>
      </c>
      <c r="E13" s="36"/>
      <c r="F13" s="16">
        <v>20000</v>
      </c>
      <c r="G13" s="7"/>
    </row>
    <row r="14" spans="2:7" ht="15.75" x14ac:dyDescent="0.25">
      <c r="B14" s="34">
        <v>5</v>
      </c>
      <c r="C14" s="38" t="s">
        <v>5</v>
      </c>
      <c r="D14" s="16">
        <v>30000</v>
      </c>
      <c r="E14" s="36"/>
      <c r="F14" s="16">
        <v>30000</v>
      </c>
      <c r="G14" s="7"/>
    </row>
    <row r="15" spans="2:7" ht="15.75" x14ac:dyDescent="0.25">
      <c r="B15" s="34">
        <v>6</v>
      </c>
      <c r="C15" s="38" t="s">
        <v>6</v>
      </c>
      <c r="D15" s="16">
        <v>20000</v>
      </c>
      <c r="E15" s="36"/>
      <c r="F15" s="16">
        <v>20000</v>
      </c>
      <c r="G15" s="7"/>
    </row>
    <row r="16" spans="2:7" ht="15.75" x14ac:dyDescent="0.25">
      <c r="B16" s="34">
        <v>7</v>
      </c>
      <c r="C16" s="38" t="s">
        <v>7</v>
      </c>
      <c r="D16" s="16">
        <v>12000</v>
      </c>
      <c r="E16" s="36"/>
      <c r="F16" s="16">
        <v>12000</v>
      </c>
      <c r="G16" s="7"/>
    </row>
    <row r="17" spans="2:7" ht="15.75" x14ac:dyDescent="0.25">
      <c r="B17" s="34">
        <v>8</v>
      </c>
      <c r="C17" s="38" t="s">
        <v>62</v>
      </c>
      <c r="D17" s="16">
        <v>25000</v>
      </c>
      <c r="E17" s="36"/>
      <c r="F17" s="16">
        <v>25000</v>
      </c>
      <c r="G17" s="7"/>
    </row>
    <row r="18" spans="2:7" ht="15.75" x14ac:dyDescent="0.25">
      <c r="B18" s="34">
        <v>9</v>
      </c>
      <c r="C18" s="38" t="s">
        <v>63</v>
      </c>
      <c r="D18" s="16">
        <v>20000</v>
      </c>
      <c r="E18" s="36"/>
      <c r="F18" s="16">
        <v>20000</v>
      </c>
      <c r="G18" s="7"/>
    </row>
    <row r="19" spans="2:7" ht="15.75" x14ac:dyDescent="0.25">
      <c r="B19" s="34">
        <v>10</v>
      </c>
      <c r="C19" s="38" t="s">
        <v>170</v>
      </c>
      <c r="D19" s="16">
        <v>30000</v>
      </c>
      <c r="E19" s="36"/>
      <c r="F19" s="16">
        <v>30000</v>
      </c>
      <c r="G19" s="7"/>
    </row>
    <row r="20" spans="2:7" ht="15.75" x14ac:dyDescent="0.25">
      <c r="B20" s="39"/>
      <c r="C20" s="40"/>
      <c r="D20" s="16"/>
      <c r="E20" s="36"/>
      <c r="F20" s="16"/>
      <c r="G20" s="7"/>
    </row>
    <row r="21" spans="2:7" ht="15.75" x14ac:dyDescent="0.25">
      <c r="B21" s="41"/>
      <c r="C21" s="42" t="s">
        <v>125</v>
      </c>
      <c r="D21" s="43"/>
      <c r="E21" s="44"/>
      <c r="F21" s="43">
        <f>SUM(D21:E21)</f>
        <v>0</v>
      </c>
      <c r="G21" s="7"/>
    </row>
    <row r="22" spans="2:7" ht="15.75" x14ac:dyDescent="0.25">
      <c r="B22" s="41"/>
      <c r="C22" s="45"/>
      <c r="D22" s="32">
        <f>D23</f>
        <v>20000</v>
      </c>
      <c r="E22" s="33"/>
      <c r="F22" s="32">
        <f>SUM(D22:E22)</f>
        <v>20000</v>
      </c>
      <c r="G22" s="7"/>
    </row>
    <row r="23" spans="2:7" ht="15.75" x14ac:dyDescent="0.25">
      <c r="B23" s="46">
        <v>1</v>
      </c>
      <c r="C23" s="47" t="s">
        <v>24</v>
      </c>
      <c r="D23" s="16">
        <v>20000</v>
      </c>
      <c r="E23" s="36"/>
      <c r="F23" s="16">
        <f>SUM(D23:E23)</f>
        <v>20000</v>
      </c>
      <c r="G23" s="7"/>
    </row>
    <row r="24" spans="2:7" ht="15.75" x14ac:dyDescent="0.25">
      <c r="B24" s="46"/>
      <c r="C24" s="40"/>
      <c r="D24" s="16"/>
      <c r="E24" s="36"/>
      <c r="F24" s="16"/>
      <c r="G24" s="7"/>
    </row>
    <row r="25" spans="2:7" ht="16.5" thickBot="1" x14ac:dyDescent="0.3">
      <c r="B25" s="48"/>
      <c r="C25" s="27" t="s">
        <v>8</v>
      </c>
      <c r="D25" s="49"/>
      <c r="E25" s="50"/>
      <c r="F25" s="51"/>
      <c r="G25" s="7"/>
    </row>
    <row r="26" spans="2:7" ht="15.75" x14ac:dyDescent="0.25">
      <c r="B26" s="52"/>
      <c r="C26" s="53"/>
      <c r="D26" s="32">
        <f>D27+D28+D29+D30</f>
        <v>452012</v>
      </c>
      <c r="E26" s="33"/>
      <c r="F26" s="32">
        <f>SUM(D26:E26)</f>
        <v>452012</v>
      </c>
      <c r="G26" s="7"/>
    </row>
    <row r="27" spans="2:7" ht="15.75" x14ac:dyDescent="0.25">
      <c r="B27" s="54">
        <v>1</v>
      </c>
      <c r="C27" s="35" t="s">
        <v>9</v>
      </c>
      <c r="D27" s="16">
        <v>405012</v>
      </c>
      <c r="E27" s="55"/>
      <c r="F27" s="16">
        <v>405012</v>
      </c>
      <c r="G27" s="7"/>
    </row>
    <row r="28" spans="2:7" ht="15.75" x14ac:dyDescent="0.25">
      <c r="B28" s="56">
        <v>2</v>
      </c>
      <c r="C28" s="37" t="s">
        <v>10</v>
      </c>
      <c r="D28" s="16">
        <v>28000</v>
      </c>
      <c r="E28" s="55"/>
      <c r="F28" s="16">
        <v>28000</v>
      </c>
      <c r="G28" s="7"/>
    </row>
    <row r="29" spans="2:7" ht="15.75" x14ac:dyDescent="0.25">
      <c r="B29" s="56">
        <v>3</v>
      </c>
      <c r="C29" s="37" t="s">
        <v>11</v>
      </c>
      <c r="D29" s="16">
        <v>3000</v>
      </c>
      <c r="E29" s="55"/>
      <c r="F29" s="16">
        <v>3000</v>
      </c>
      <c r="G29" s="7"/>
    </row>
    <row r="30" spans="2:7" ht="15.75" x14ac:dyDescent="0.25">
      <c r="B30" s="56">
        <v>4</v>
      </c>
      <c r="C30" s="37" t="s">
        <v>12</v>
      </c>
      <c r="D30" s="16">
        <v>16000</v>
      </c>
      <c r="E30" s="57"/>
      <c r="F30" s="16">
        <v>16000</v>
      </c>
      <c r="G30" s="7"/>
    </row>
    <row r="31" spans="2:7" ht="16.5" customHeight="1" x14ac:dyDescent="0.25">
      <c r="B31" s="10"/>
      <c r="C31" s="14"/>
      <c r="D31" s="58"/>
      <c r="E31" s="58"/>
      <c r="F31" s="59"/>
      <c r="G31" s="7"/>
    </row>
    <row r="32" spans="2:7" ht="0.75" customHeight="1" x14ac:dyDescent="0.25">
      <c r="B32" s="10"/>
      <c r="C32" s="14"/>
      <c r="D32" s="58"/>
      <c r="E32" s="58"/>
      <c r="F32" s="59"/>
      <c r="G32" s="7"/>
    </row>
    <row r="33" spans="2:7" ht="15.75" x14ac:dyDescent="0.25">
      <c r="B33" s="10"/>
      <c r="C33" s="60" t="s">
        <v>13</v>
      </c>
      <c r="D33" s="58"/>
      <c r="E33" s="58"/>
      <c r="F33" s="59"/>
      <c r="G33" s="7"/>
    </row>
    <row r="34" spans="2:7" ht="15.75" x14ac:dyDescent="0.25">
      <c r="B34" s="10"/>
      <c r="C34" s="14"/>
      <c r="D34" s="58"/>
      <c r="E34" s="58"/>
      <c r="F34" s="59"/>
      <c r="G34" s="7"/>
    </row>
    <row r="35" spans="2:7" ht="1.5" customHeight="1" x14ac:dyDescent="0.25">
      <c r="B35" s="61"/>
      <c r="C35" s="61"/>
      <c r="D35" s="24"/>
      <c r="E35" s="24"/>
      <c r="F35" s="62"/>
      <c r="G35" s="7"/>
    </row>
    <row r="36" spans="2:7" ht="26.25" x14ac:dyDescent="0.25">
      <c r="B36" s="63"/>
      <c r="C36" s="64" t="s">
        <v>14</v>
      </c>
      <c r="D36" s="28" t="s">
        <v>2</v>
      </c>
      <c r="E36" s="28" t="s">
        <v>3</v>
      </c>
      <c r="F36" s="29" t="s">
        <v>4</v>
      </c>
      <c r="G36" s="7"/>
    </row>
    <row r="37" spans="2:7" ht="15.75" x14ac:dyDescent="0.25">
      <c r="B37" s="65"/>
      <c r="C37" s="66"/>
      <c r="D37" s="67">
        <f>D38</f>
        <v>10000</v>
      </c>
      <c r="E37" s="68"/>
      <c r="F37" s="67">
        <f>SUM(D37:E37)</f>
        <v>10000</v>
      </c>
      <c r="G37" s="7"/>
    </row>
    <row r="38" spans="2:7" ht="15.75" x14ac:dyDescent="0.25">
      <c r="B38" s="65">
        <v>1</v>
      </c>
      <c r="C38" s="69" t="s">
        <v>64</v>
      </c>
      <c r="D38" s="16">
        <v>10000</v>
      </c>
      <c r="E38" s="70"/>
      <c r="F38" s="71">
        <v>10000</v>
      </c>
      <c r="G38" s="7"/>
    </row>
    <row r="39" spans="2:7" ht="15.75" x14ac:dyDescent="0.25">
      <c r="B39" s="72"/>
      <c r="C39" s="73"/>
      <c r="D39" s="74"/>
      <c r="E39" s="74"/>
      <c r="F39" s="75"/>
      <c r="G39" s="7"/>
    </row>
    <row r="40" spans="2:7" ht="15.75" x14ac:dyDescent="0.25">
      <c r="B40" s="10"/>
      <c r="C40" s="76"/>
      <c r="D40" s="77"/>
      <c r="E40" s="77"/>
      <c r="F40" s="78"/>
      <c r="G40" s="7"/>
    </row>
    <row r="41" spans="2:7" ht="0.75" customHeight="1" x14ac:dyDescent="0.25">
      <c r="B41" s="10"/>
      <c r="C41" s="76"/>
      <c r="D41" s="77"/>
      <c r="E41" s="77"/>
      <c r="F41" s="78"/>
      <c r="G41" s="7"/>
    </row>
    <row r="42" spans="2:7" ht="15.75" x14ac:dyDescent="0.25">
      <c r="B42" s="10"/>
      <c r="C42" s="79" t="s">
        <v>15</v>
      </c>
      <c r="D42" s="77"/>
      <c r="E42" s="77"/>
      <c r="F42" s="78"/>
      <c r="G42" s="7"/>
    </row>
    <row r="43" spans="2:7" ht="15.75" x14ac:dyDescent="0.25">
      <c r="B43" s="10"/>
      <c r="C43" s="76"/>
      <c r="D43" s="77"/>
      <c r="E43" s="77"/>
      <c r="F43" s="78"/>
      <c r="G43" s="7"/>
    </row>
    <row r="44" spans="2:7" ht="6" customHeight="1" x14ac:dyDescent="0.25">
      <c r="B44" s="8"/>
      <c r="C44" s="8"/>
      <c r="D44" s="80"/>
      <c r="E44" s="80"/>
      <c r="F44" s="81"/>
      <c r="G44" s="7"/>
    </row>
    <row r="45" spans="2:7" ht="26.25" x14ac:dyDescent="0.25">
      <c r="B45" s="82"/>
      <c r="C45" s="42" t="s">
        <v>16</v>
      </c>
      <c r="D45" s="42" t="s">
        <v>2</v>
      </c>
      <c r="E45" s="42" t="s">
        <v>3</v>
      </c>
      <c r="F45" s="83" t="s">
        <v>4</v>
      </c>
      <c r="G45" s="7"/>
    </row>
    <row r="46" spans="2:7" ht="15.75" x14ac:dyDescent="0.25">
      <c r="B46" s="65"/>
      <c r="C46" s="84"/>
      <c r="D46" s="85">
        <f>D47+D48+D49</f>
        <v>190000</v>
      </c>
      <c r="E46" s="86"/>
      <c r="F46" s="32">
        <f>SUM(D46:E46)</f>
        <v>190000</v>
      </c>
      <c r="G46" s="7"/>
    </row>
    <row r="47" spans="2:7" ht="15.75" x14ac:dyDescent="0.25">
      <c r="B47" s="70">
        <v>1</v>
      </c>
      <c r="C47" s="87" t="s">
        <v>171</v>
      </c>
      <c r="D47" s="16">
        <v>90000</v>
      </c>
      <c r="E47" s="88"/>
      <c r="F47" s="16">
        <v>90000</v>
      </c>
      <c r="G47" s="7"/>
    </row>
    <row r="48" spans="2:7" ht="15.75" x14ac:dyDescent="0.25">
      <c r="B48" s="70">
        <v>2</v>
      </c>
      <c r="C48" s="69" t="s">
        <v>172</v>
      </c>
      <c r="D48" s="16">
        <v>50000</v>
      </c>
      <c r="E48" s="34"/>
      <c r="F48" s="16">
        <v>50000</v>
      </c>
      <c r="G48" s="7"/>
    </row>
    <row r="49" spans="2:8" ht="15.75" x14ac:dyDescent="0.25">
      <c r="B49" s="70">
        <v>3</v>
      </c>
      <c r="C49" s="87" t="s">
        <v>173</v>
      </c>
      <c r="D49" s="16">
        <v>50000</v>
      </c>
      <c r="E49" s="34"/>
      <c r="F49" s="16">
        <v>50000</v>
      </c>
      <c r="G49" s="7"/>
    </row>
    <row r="50" spans="2:8" ht="7.5" hidden="1" customHeight="1" x14ac:dyDescent="0.25">
      <c r="B50" s="8"/>
      <c r="C50" s="8"/>
      <c r="D50" s="80"/>
      <c r="E50" s="80"/>
      <c r="F50" s="81"/>
      <c r="G50" s="7"/>
    </row>
    <row r="51" spans="2:8" ht="13.5" customHeight="1" x14ac:dyDescent="0.25">
      <c r="B51" s="8"/>
      <c r="C51" s="8"/>
      <c r="D51" s="80"/>
      <c r="E51" s="80"/>
      <c r="F51" s="81"/>
      <c r="G51" s="7"/>
    </row>
    <row r="52" spans="2:8" ht="15.75" x14ac:dyDescent="0.25">
      <c r="B52" s="8"/>
      <c r="C52" s="8" t="s">
        <v>17</v>
      </c>
      <c r="D52" s="80"/>
      <c r="E52" s="80"/>
      <c r="F52" s="81"/>
      <c r="G52" s="7"/>
    </row>
    <row r="53" spans="2:8" ht="16.5" thickBot="1" x14ac:dyDescent="0.3">
      <c r="B53" s="10"/>
      <c r="C53" s="89"/>
      <c r="D53" s="89"/>
      <c r="E53" s="89"/>
      <c r="F53" s="90"/>
      <c r="G53" s="7"/>
    </row>
    <row r="54" spans="2:8" ht="26.25" x14ac:dyDescent="0.25">
      <c r="B54" s="91"/>
      <c r="C54" s="92" t="s">
        <v>18</v>
      </c>
      <c r="D54" s="42" t="s">
        <v>2</v>
      </c>
      <c r="E54" s="42" t="s">
        <v>3</v>
      </c>
      <c r="F54" s="83" t="s">
        <v>4</v>
      </c>
      <c r="G54" s="7"/>
    </row>
    <row r="55" spans="2:8" ht="15.75" x14ac:dyDescent="0.25">
      <c r="B55" s="52"/>
      <c r="C55" s="93"/>
      <c r="D55" s="94">
        <f>D56+D57+D58+D59+D60+D61+D62+D63+D64</f>
        <v>1155000</v>
      </c>
      <c r="E55" s="84"/>
      <c r="F55" s="51">
        <f>SUM(D55:E55)</f>
        <v>1155000</v>
      </c>
      <c r="G55" s="7"/>
    </row>
    <row r="56" spans="2:8" ht="17.25" customHeight="1" x14ac:dyDescent="0.25">
      <c r="B56" s="54">
        <v>1</v>
      </c>
      <c r="C56" s="95" t="s">
        <v>174</v>
      </c>
      <c r="D56" s="16">
        <v>120000</v>
      </c>
      <c r="E56" s="96"/>
      <c r="F56" s="16">
        <v>120000</v>
      </c>
      <c r="G56" s="7"/>
    </row>
    <row r="57" spans="2:8" ht="15.75" x14ac:dyDescent="0.25">
      <c r="B57" s="56">
        <v>2</v>
      </c>
      <c r="C57" s="97" t="s">
        <v>175</v>
      </c>
      <c r="D57" s="16">
        <v>230000</v>
      </c>
      <c r="E57" s="96"/>
      <c r="F57" s="16">
        <v>230000</v>
      </c>
      <c r="G57" s="7"/>
    </row>
    <row r="58" spans="2:8" ht="15.75" x14ac:dyDescent="0.25">
      <c r="B58" s="56">
        <v>3</v>
      </c>
      <c r="C58" s="97" t="s">
        <v>65</v>
      </c>
      <c r="D58" s="16">
        <v>170000</v>
      </c>
      <c r="E58" s="57"/>
      <c r="F58" s="16">
        <v>170000</v>
      </c>
      <c r="G58" s="7"/>
    </row>
    <row r="59" spans="2:8" ht="15.75" x14ac:dyDescent="0.25">
      <c r="B59" s="54">
        <v>4</v>
      </c>
      <c r="C59" s="97" t="s">
        <v>87</v>
      </c>
      <c r="D59" s="16">
        <v>150000</v>
      </c>
      <c r="E59" s="57"/>
      <c r="F59" s="16">
        <v>150000</v>
      </c>
      <c r="G59" s="7"/>
    </row>
    <row r="60" spans="2:8" ht="15.75" x14ac:dyDescent="0.25">
      <c r="B60" s="56">
        <v>5</v>
      </c>
      <c r="C60" s="98" t="s">
        <v>66</v>
      </c>
      <c r="D60" s="16">
        <v>30000</v>
      </c>
      <c r="E60" s="99"/>
      <c r="F60" s="16">
        <v>30000</v>
      </c>
      <c r="G60" s="7"/>
    </row>
    <row r="61" spans="2:8" ht="15.75" x14ac:dyDescent="0.25">
      <c r="B61" s="56">
        <v>6</v>
      </c>
      <c r="C61" s="100" t="s">
        <v>24</v>
      </c>
      <c r="D61" s="16">
        <v>190000</v>
      </c>
      <c r="E61" s="101"/>
      <c r="F61" s="16">
        <v>190000</v>
      </c>
      <c r="G61" s="7"/>
    </row>
    <row r="62" spans="2:8" ht="15.75" x14ac:dyDescent="0.25">
      <c r="B62" s="54">
        <v>7</v>
      </c>
      <c r="C62" s="100" t="s">
        <v>176</v>
      </c>
      <c r="D62" s="16">
        <v>50000</v>
      </c>
      <c r="E62" s="101"/>
      <c r="F62" s="16">
        <v>50000</v>
      </c>
      <c r="G62" s="7"/>
    </row>
    <row r="63" spans="2:8" ht="15.75" x14ac:dyDescent="0.25">
      <c r="B63" s="56">
        <v>8</v>
      </c>
      <c r="C63" s="100" t="s">
        <v>19</v>
      </c>
      <c r="D63" s="16">
        <v>200000</v>
      </c>
      <c r="E63" s="101"/>
      <c r="F63" s="16">
        <v>200000</v>
      </c>
      <c r="G63" s="7"/>
    </row>
    <row r="64" spans="2:8" ht="15.75" x14ac:dyDescent="0.25">
      <c r="B64" s="56">
        <v>9</v>
      </c>
      <c r="C64" s="102" t="s">
        <v>67</v>
      </c>
      <c r="D64" s="16">
        <v>15000</v>
      </c>
      <c r="E64" s="18">
        <f>E65</f>
        <v>0</v>
      </c>
      <c r="F64" s="16">
        <v>15000</v>
      </c>
      <c r="G64" s="7"/>
      <c r="H64" s="5"/>
    </row>
    <row r="65" spans="2:10" ht="15.75" x14ac:dyDescent="0.25">
      <c r="B65" s="103"/>
      <c r="C65" s="104"/>
      <c r="D65" s="105"/>
      <c r="E65" s="16"/>
      <c r="F65" s="16"/>
      <c r="G65" s="7"/>
    </row>
    <row r="66" spans="2:10" ht="15" customHeight="1" x14ac:dyDescent="0.25">
      <c r="B66" s="106"/>
      <c r="C66" s="107" t="s">
        <v>222</v>
      </c>
      <c r="D66" s="51">
        <f>D67+D68</f>
        <v>0</v>
      </c>
      <c r="E66" s="51">
        <f>E67</f>
        <v>130000</v>
      </c>
      <c r="F66" s="32">
        <f>SUM(D66:E66)</f>
        <v>130000</v>
      </c>
      <c r="G66" s="7"/>
    </row>
    <row r="67" spans="2:10" ht="18.75" customHeight="1" x14ac:dyDescent="0.25">
      <c r="B67" s="56">
        <v>1</v>
      </c>
      <c r="C67" s="108" t="s">
        <v>223</v>
      </c>
      <c r="D67" s="16"/>
      <c r="E67" s="20">
        <v>130000</v>
      </c>
      <c r="F67" s="16">
        <v>130000</v>
      </c>
      <c r="G67" s="7"/>
      <c r="H67" s="5"/>
    </row>
    <row r="68" spans="2:10" ht="15.75" x14ac:dyDescent="0.25">
      <c r="B68" s="109"/>
      <c r="C68" s="108"/>
      <c r="D68" s="16"/>
      <c r="E68" s="110"/>
      <c r="F68" s="16"/>
      <c r="G68" s="7"/>
    </row>
    <row r="69" spans="2:10" ht="15.75" x14ac:dyDescent="0.25">
      <c r="B69" s="10"/>
      <c r="C69" s="60" t="s">
        <v>21</v>
      </c>
      <c r="D69" s="14"/>
      <c r="E69" s="14"/>
      <c r="F69" s="111"/>
      <c r="G69" s="7"/>
    </row>
    <row r="70" spans="2:10" ht="7.5" customHeight="1" thickBot="1" x14ac:dyDescent="0.3">
      <c r="B70" s="10"/>
      <c r="C70" s="112"/>
      <c r="D70" s="112"/>
      <c r="E70" s="112"/>
      <c r="F70" s="11"/>
      <c r="G70" s="7"/>
    </row>
    <row r="71" spans="2:10" ht="27" thickBot="1" x14ac:dyDescent="0.3">
      <c r="B71" s="113"/>
      <c r="C71" s="114" t="s">
        <v>22</v>
      </c>
      <c r="D71" s="42" t="s">
        <v>2</v>
      </c>
      <c r="E71" s="42" t="s">
        <v>3</v>
      </c>
      <c r="F71" s="83" t="s">
        <v>4</v>
      </c>
      <c r="G71" s="7"/>
      <c r="I71" s="5"/>
    </row>
    <row r="72" spans="2:10" ht="16.5" thickBot="1" x14ac:dyDescent="0.3">
      <c r="B72" s="115"/>
      <c r="C72" s="116"/>
      <c r="D72" s="51">
        <f>D73+D74+D75+D76+D77+D78+D79+D80+D81+D82+D83+D84+D85</f>
        <v>879785</v>
      </c>
      <c r="E72" s="51">
        <f>E73</f>
        <v>30000</v>
      </c>
      <c r="F72" s="51">
        <f>D72+E72</f>
        <v>909785</v>
      </c>
      <c r="G72" s="7"/>
    </row>
    <row r="73" spans="2:10" ht="15.75" x14ac:dyDescent="0.25">
      <c r="B73" s="117">
        <v>1</v>
      </c>
      <c r="C73" s="118" t="s">
        <v>68</v>
      </c>
      <c r="D73" s="119">
        <v>617785</v>
      </c>
      <c r="E73" s="120">
        <v>30000</v>
      </c>
      <c r="F73" s="119">
        <f>D73+E73</f>
        <v>647785</v>
      </c>
      <c r="G73" s="7"/>
      <c r="H73" s="2"/>
    </row>
    <row r="74" spans="2:10" ht="15.75" x14ac:dyDescent="0.25">
      <c r="B74" s="56">
        <v>2</v>
      </c>
      <c r="C74" s="97" t="s">
        <v>69</v>
      </c>
      <c r="D74" s="119">
        <v>40000</v>
      </c>
      <c r="E74" s="120"/>
      <c r="F74" s="119">
        <f t="shared" ref="F74:F85" si="0">D74+E74</f>
        <v>40000</v>
      </c>
      <c r="G74" s="7"/>
    </row>
    <row r="75" spans="2:10" ht="16.5" thickBot="1" x14ac:dyDescent="0.3">
      <c r="B75" s="56">
        <v>3</v>
      </c>
      <c r="C75" s="97" t="s">
        <v>64</v>
      </c>
      <c r="D75" s="119">
        <v>15000</v>
      </c>
      <c r="E75" s="120"/>
      <c r="F75" s="119">
        <f t="shared" si="0"/>
        <v>15000</v>
      </c>
      <c r="G75" s="7"/>
      <c r="H75" s="3"/>
      <c r="I75" s="3"/>
    </row>
    <row r="76" spans="2:10" ht="18.75" customHeight="1" x14ac:dyDescent="0.25">
      <c r="B76" s="117">
        <v>4</v>
      </c>
      <c r="C76" s="121" t="s">
        <v>70</v>
      </c>
      <c r="D76" s="119">
        <v>30000</v>
      </c>
      <c r="E76" s="120"/>
      <c r="F76" s="119">
        <f t="shared" si="0"/>
        <v>30000</v>
      </c>
      <c r="G76" s="7"/>
      <c r="H76" s="2"/>
      <c r="J76" s="2"/>
    </row>
    <row r="77" spans="2:10" ht="15.75" x14ac:dyDescent="0.25">
      <c r="B77" s="56">
        <v>5</v>
      </c>
      <c r="C77" s="97" t="s">
        <v>23</v>
      </c>
      <c r="D77" s="119">
        <v>25000</v>
      </c>
      <c r="E77" s="120"/>
      <c r="F77" s="119">
        <f t="shared" si="0"/>
        <v>25000</v>
      </c>
      <c r="G77" s="7"/>
    </row>
    <row r="78" spans="2:10" ht="16.5" thickBot="1" x14ac:dyDescent="0.3">
      <c r="B78" s="56">
        <v>6</v>
      </c>
      <c r="C78" s="122" t="s">
        <v>71</v>
      </c>
      <c r="D78" s="119">
        <v>25000</v>
      </c>
      <c r="E78" s="120"/>
      <c r="F78" s="119">
        <f t="shared" si="0"/>
        <v>25000</v>
      </c>
      <c r="G78" s="7"/>
    </row>
    <row r="79" spans="2:10" ht="16.5" thickBot="1" x14ac:dyDescent="0.3">
      <c r="B79" s="117">
        <v>7</v>
      </c>
      <c r="C79" s="123" t="s">
        <v>72</v>
      </c>
      <c r="D79" s="119">
        <v>15000</v>
      </c>
      <c r="E79" s="124"/>
      <c r="F79" s="119">
        <f t="shared" si="0"/>
        <v>15000</v>
      </c>
      <c r="G79" s="7"/>
    </row>
    <row r="80" spans="2:10" ht="27.75" customHeight="1" thickBot="1" x14ac:dyDescent="0.3">
      <c r="B80" s="125">
        <v>8</v>
      </c>
      <c r="C80" s="126" t="s">
        <v>177</v>
      </c>
      <c r="D80" s="127">
        <v>35000</v>
      </c>
      <c r="E80" s="128"/>
      <c r="F80" s="127">
        <f t="shared" si="0"/>
        <v>35000</v>
      </c>
      <c r="G80" s="7"/>
    </row>
    <row r="81" spans="2:8" ht="19.5" customHeight="1" thickBot="1" x14ac:dyDescent="0.3">
      <c r="B81" s="56">
        <v>9</v>
      </c>
      <c r="C81" s="121" t="s">
        <v>73</v>
      </c>
      <c r="D81" s="119">
        <v>5000</v>
      </c>
      <c r="E81" s="129"/>
      <c r="F81" s="119">
        <f t="shared" si="0"/>
        <v>5000</v>
      </c>
      <c r="G81" s="7"/>
    </row>
    <row r="82" spans="2:8" ht="17.25" customHeight="1" x14ac:dyDescent="0.25">
      <c r="B82" s="54">
        <v>10</v>
      </c>
      <c r="C82" s="130" t="s">
        <v>74</v>
      </c>
      <c r="D82" s="119">
        <v>7000</v>
      </c>
      <c r="E82" s="120"/>
      <c r="F82" s="119">
        <f t="shared" si="0"/>
        <v>7000</v>
      </c>
      <c r="G82" s="7"/>
    </row>
    <row r="83" spans="2:8" ht="18" customHeight="1" x14ac:dyDescent="0.25">
      <c r="B83" s="131">
        <v>11</v>
      </c>
      <c r="C83" s="132" t="s">
        <v>33</v>
      </c>
      <c r="D83" s="119">
        <v>25000</v>
      </c>
      <c r="E83" s="133"/>
      <c r="F83" s="119">
        <f t="shared" si="0"/>
        <v>25000</v>
      </c>
      <c r="G83" s="7"/>
      <c r="H83" s="2"/>
    </row>
    <row r="84" spans="2:8" ht="18" customHeight="1" x14ac:dyDescent="0.25">
      <c r="B84" s="131">
        <v>12</v>
      </c>
      <c r="C84" s="132" t="s">
        <v>88</v>
      </c>
      <c r="D84" s="119">
        <v>15000</v>
      </c>
      <c r="E84" s="133"/>
      <c r="F84" s="119">
        <f t="shared" si="0"/>
        <v>15000</v>
      </c>
      <c r="G84" s="7"/>
      <c r="H84" s="2"/>
    </row>
    <row r="85" spans="2:8" ht="18" customHeight="1" x14ac:dyDescent="0.25">
      <c r="B85" s="54">
        <v>13</v>
      </c>
      <c r="C85" s="134" t="s">
        <v>178</v>
      </c>
      <c r="D85" s="20">
        <v>25000</v>
      </c>
      <c r="E85" s="133"/>
      <c r="F85" s="119">
        <f t="shared" si="0"/>
        <v>25000</v>
      </c>
      <c r="G85" s="7"/>
      <c r="H85" s="2"/>
    </row>
    <row r="86" spans="2:8" ht="15.75" x14ac:dyDescent="0.25">
      <c r="B86" s="42"/>
      <c r="C86" s="135" t="s">
        <v>83</v>
      </c>
      <c r="D86" s="32">
        <f>D87+D88+D89+D90</f>
        <v>105600</v>
      </c>
      <c r="E86" s="136"/>
      <c r="F86" s="32">
        <f>SUM(D86:E86)</f>
        <v>105600</v>
      </c>
      <c r="G86" s="7"/>
    </row>
    <row r="87" spans="2:8" ht="15.75" x14ac:dyDescent="0.25">
      <c r="B87" s="56">
        <v>1</v>
      </c>
      <c r="C87" s="137" t="s">
        <v>9</v>
      </c>
      <c r="D87" s="16">
        <v>83000</v>
      </c>
      <c r="E87" s="36"/>
      <c r="F87" s="16">
        <v>83000</v>
      </c>
      <c r="G87" s="7"/>
    </row>
    <row r="88" spans="2:8" ht="16.5" thickBot="1" x14ac:dyDescent="0.3">
      <c r="B88" s="138">
        <v>2</v>
      </c>
      <c r="C88" s="139" t="s">
        <v>10</v>
      </c>
      <c r="D88" s="16">
        <v>15000</v>
      </c>
      <c r="E88" s="140"/>
      <c r="F88" s="16">
        <v>15000</v>
      </c>
      <c r="G88" s="7"/>
    </row>
    <row r="89" spans="2:8" ht="16.5" thickBot="1" x14ac:dyDescent="0.3">
      <c r="B89" s="141">
        <v>3</v>
      </c>
      <c r="C89" s="139" t="s">
        <v>11</v>
      </c>
      <c r="D89" s="16">
        <v>1600</v>
      </c>
      <c r="E89" s="140"/>
      <c r="F89" s="16">
        <v>1600</v>
      </c>
      <c r="G89" s="7"/>
    </row>
    <row r="90" spans="2:8" ht="16.5" thickBot="1" x14ac:dyDescent="0.3">
      <c r="B90" s="142">
        <v>4</v>
      </c>
      <c r="C90" s="139" t="s">
        <v>12</v>
      </c>
      <c r="D90" s="16">
        <v>6000</v>
      </c>
      <c r="E90" s="143"/>
      <c r="F90" s="16">
        <v>6000</v>
      </c>
      <c r="G90" s="7"/>
    </row>
    <row r="91" spans="2:8" ht="16.5" thickBot="1" x14ac:dyDescent="0.3">
      <c r="B91" s="144"/>
      <c r="C91" s="145" t="s">
        <v>52</v>
      </c>
      <c r="D91" s="146">
        <f>D92</f>
        <v>50000</v>
      </c>
      <c r="E91" s="51">
        <f>E92</f>
        <v>200000</v>
      </c>
      <c r="F91" s="32">
        <f>SUM(D91:E91)</f>
        <v>250000</v>
      </c>
      <c r="G91" s="7"/>
    </row>
    <row r="92" spans="2:8" ht="16.5" thickBot="1" x14ac:dyDescent="0.3">
      <c r="B92" s="147">
        <v>1</v>
      </c>
      <c r="C92" s="148" t="s">
        <v>179</v>
      </c>
      <c r="D92" s="16">
        <v>50000</v>
      </c>
      <c r="E92" s="16">
        <v>200000</v>
      </c>
      <c r="F92" s="149">
        <v>250000</v>
      </c>
      <c r="G92" s="7"/>
    </row>
    <row r="93" spans="2:8" ht="5.25" customHeight="1" x14ac:dyDescent="0.25">
      <c r="B93" s="10"/>
      <c r="C93" s="112"/>
      <c r="D93" s="112"/>
      <c r="E93" s="112"/>
      <c r="F93" s="59"/>
      <c r="G93" s="7"/>
    </row>
    <row r="94" spans="2:8" ht="15.75" hidden="1" x14ac:dyDescent="0.25">
      <c r="B94" s="10"/>
      <c r="C94" s="112"/>
      <c r="D94" s="112"/>
      <c r="E94" s="112"/>
      <c r="F94" s="59"/>
      <c r="G94" s="7"/>
    </row>
    <row r="95" spans="2:8" ht="15.75" x14ac:dyDescent="0.25">
      <c r="B95" s="10"/>
      <c r="C95" s="112"/>
      <c r="D95" s="112"/>
      <c r="E95" s="112"/>
      <c r="F95" s="59"/>
      <c r="G95" s="7"/>
    </row>
    <row r="96" spans="2:8" ht="15.75" x14ac:dyDescent="0.25">
      <c r="B96" s="10"/>
      <c r="C96" s="150"/>
      <c r="D96" s="151"/>
      <c r="E96" s="151"/>
      <c r="F96" s="11"/>
      <c r="G96" s="7"/>
    </row>
    <row r="97" spans="2:10" ht="15.75" x14ac:dyDescent="0.25">
      <c r="B97" s="10"/>
      <c r="C97" s="152" t="s">
        <v>127</v>
      </c>
      <c r="D97" s="112"/>
      <c r="E97" s="112"/>
      <c r="F97" s="59"/>
      <c r="G97" s="7"/>
    </row>
    <row r="98" spans="2:10" ht="18" customHeight="1" x14ac:dyDescent="0.25">
      <c r="B98" s="10"/>
      <c r="C98" s="112"/>
      <c r="D98" s="112"/>
      <c r="E98" s="112"/>
      <c r="F98" s="59"/>
      <c r="G98" s="7"/>
    </row>
    <row r="99" spans="2:10" ht="26.25" x14ac:dyDescent="0.25">
      <c r="B99" s="153"/>
      <c r="C99" s="107" t="s">
        <v>25</v>
      </c>
      <c r="D99" s="42" t="s">
        <v>2</v>
      </c>
      <c r="E99" s="42" t="s">
        <v>3</v>
      </c>
      <c r="F99" s="83" t="s">
        <v>4</v>
      </c>
      <c r="G99" s="7"/>
    </row>
    <row r="100" spans="2:10" ht="15.75" x14ac:dyDescent="0.25">
      <c r="B100" s="153"/>
      <c r="C100" s="154"/>
      <c r="D100" s="51">
        <f>D101+D102+D103+D104+D105+D106+D107+D108</f>
        <v>845264</v>
      </c>
      <c r="E100" s="51">
        <f>E104</f>
        <v>50000</v>
      </c>
      <c r="F100" s="32">
        <f>D100+E100</f>
        <v>895264</v>
      </c>
      <c r="G100" s="7"/>
      <c r="H100" s="2"/>
    </row>
    <row r="101" spans="2:10" ht="15.75" x14ac:dyDescent="0.25">
      <c r="B101" s="56">
        <v>1</v>
      </c>
      <c r="C101" s="108" t="s">
        <v>24</v>
      </c>
      <c r="D101" s="16">
        <v>40264</v>
      </c>
      <c r="E101" s="155"/>
      <c r="F101" s="16">
        <f>D101+E101</f>
        <v>40264</v>
      </c>
      <c r="G101" s="7"/>
      <c r="H101" s="4"/>
      <c r="I101" s="3"/>
    </row>
    <row r="102" spans="2:10" ht="15.75" x14ac:dyDescent="0.25">
      <c r="B102" s="56">
        <v>2</v>
      </c>
      <c r="C102" s="108" t="s">
        <v>76</v>
      </c>
      <c r="D102" s="16">
        <v>100000</v>
      </c>
      <c r="E102" s="156"/>
      <c r="F102" s="16">
        <f t="shared" ref="F102:F108" si="1">D102+E102</f>
        <v>100000</v>
      </c>
      <c r="G102" s="7"/>
      <c r="H102" s="3"/>
      <c r="J102" s="1"/>
    </row>
    <row r="103" spans="2:10" ht="15.75" x14ac:dyDescent="0.25">
      <c r="B103" s="54">
        <v>3</v>
      </c>
      <c r="C103" s="108" t="s">
        <v>77</v>
      </c>
      <c r="D103" s="16">
        <v>290000</v>
      </c>
      <c r="E103" s="157"/>
      <c r="F103" s="16">
        <f t="shared" si="1"/>
        <v>290000</v>
      </c>
      <c r="G103" s="7"/>
    </row>
    <row r="104" spans="2:10" ht="15.75" x14ac:dyDescent="0.25">
      <c r="B104" s="56">
        <v>4</v>
      </c>
      <c r="C104" s="108" t="s">
        <v>78</v>
      </c>
      <c r="D104" s="16">
        <v>170000</v>
      </c>
      <c r="E104" s="157">
        <v>50000</v>
      </c>
      <c r="F104" s="16">
        <f t="shared" si="1"/>
        <v>220000</v>
      </c>
      <c r="G104" s="7"/>
    </row>
    <row r="105" spans="2:10" ht="15.75" x14ac:dyDescent="0.25">
      <c r="B105" s="56">
        <v>5</v>
      </c>
      <c r="C105" s="108" t="s">
        <v>79</v>
      </c>
      <c r="D105" s="16">
        <v>85000</v>
      </c>
      <c r="E105" s="157"/>
      <c r="F105" s="16">
        <f t="shared" si="1"/>
        <v>85000</v>
      </c>
      <c r="G105" s="7"/>
    </row>
    <row r="106" spans="2:10" ht="15.75" x14ac:dyDescent="0.25">
      <c r="B106" s="54">
        <v>6</v>
      </c>
      <c r="C106" s="108" t="s">
        <v>80</v>
      </c>
      <c r="D106" s="16">
        <v>50000</v>
      </c>
      <c r="E106" s="157"/>
      <c r="F106" s="16">
        <f t="shared" si="1"/>
        <v>50000</v>
      </c>
      <c r="G106" s="7"/>
    </row>
    <row r="107" spans="2:10" ht="15.75" x14ac:dyDescent="0.25">
      <c r="B107" s="56">
        <v>7</v>
      </c>
      <c r="C107" s="108" t="s">
        <v>180</v>
      </c>
      <c r="D107" s="16">
        <v>60000</v>
      </c>
      <c r="E107" s="158"/>
      <c r="F107" s="16">
        <f t="shared" si="1"/>
        <v>60000</v>
      </c>
      <c r="G107" s="7"/>
    </row>
    <row r="108" spans="2:10" ht="21.75" customHeight="1" x14ac:dyDescent="0.25">
      <c r="B108" s="56">
        <v>8</v>
      </c>
      <c r="C108" s="159" t="s">
        <v>181</v>
      </c>
      <c r="D108" s="16">
        <v>50000</v>
      </c>
      <c r="E108" s="158"/>
      <c r="F108" s="16">
        <f t="shared" si="1"/>
        <v>50000</v>
      </c>
      <c r="G108" s="7"/>
    </row>
    <row r="109" spans="2:10" ht="16.5" thickBot="1" x14ac:dyDescent="0.3">
      <c r="B109" s="160"/>
      <c r="C109" s="27" t="s">
        <v>26</v>
      </c>
      <c r="D109" s="161">
        <f>D110+D111+D112+D113</f>
        <v>137000</v>
      </c>
      <c r="E109" s="83"/>
      <c r="F109" s="32">
        <f>SUM(D109:E109)</f>
        <v>137000</v>
      </c>
      <c r="G109" s="7"/>
    </row>
    <row r="110" spans="2:10" ht="15.75" x14ac:dyDescent="0.25">
      <c r="B110" s="162">
        <v>1</v>
      </c>
      <c r="C110" s="163" t="s">
        <v>182</v>
      </c>
      <c r="D110" s="16">
        <v>72000</v>
      </c>
      <c r="E110" s="20"/>
      <c r="F110" s="16">
        <v>72000</v>
      </c>
      <c r="G110" s="7"/>
    </row>
    <row r="111" spans="2:10" ht="15.75" x14ac:dyDescent="0.25">
      <c r="B111" s="109">
        <v>2</v>
      </c>
      <c r="C111" s="108" t="s">
        <v>10</v>
      </c>
      <c r="D111" s="16">
        <v>32000</v>
      </c>
      <c r="E111" s="20"/>
      <c r="F111" s="16">
        <v>32000</v>
      </c>
      <c r="G111" s="7"/>
    </row>
    <row r="112" spans="2:10" ht="15.75" x14ac:dyDescent="0.25">
      <c r="B112" s="109">
        <v>3</v>
      </c>
      <c r="C112" s="108" t="s">
        <v>183</v>
      </c>
      <c r="D112" s="16">
        <v>8000</v>
      </c>
      <c r="E112" s="20"/>
      <c r="F112" s="16">
        <v>8000</v>
      </c>
      <c r="G112" s="7"/>
    </row>
    <row r="113" spans="2:7" ht="15.75" x14ac:dyDescent="0.25">
      <c r="B113" s="109">
        <v>4</v>
      </c>
      <c r="C113" s="108" t="s">
        <v>12</v>
      </c>
      <c r="D113" s="16">
        <v>25000</v>
      </c>
      <c r="E113" s="20"/>
      <c r="F113" s="16">
        <v>25000</v>
      </c>
      <c r="G113" s="7"/>
    </row>
    <row r="114" spans="2:7" ht="15.75" x14ac:dyDescent="0.25">
      <c r="B114" s="106"/>
      <c r="C114" s="107" t="s">
        <v>27</v>
      </c>
      <c r="D114" s="51">
        <f>D115+D116</f>
        <v>135000</v>
      </c>
      <c r="E114" s="51">
        <f>E115+E116</f>
        <v>100000</v>
      </c>
      <c r="F114" s="32">
        <f>SUM(D114:E114)</f>
        <v>235000</v>
      </c>
      <c r="G114" s="7"/>
    </row>
    <row r="115" spans="2:7" ht="15.75" x14ac:dyDescent="0.25">
      <c r="B115" s="56">
        <v>1</v>
      </c>
      <c r="C115" s="108" t="s">
        <v>184</v>
      </c>
      <c r="D115" s="16">
        <v>20000</v>
      </c>
      <c r="E115" s="20">
        <v>100000</v>
      </c>
      <c r="F115" s="16">
        <v>120000</v>
      </c>
      <c r="G115" s="7"/>
    </row>
    <row r="116" spans="2:7" ht="24" customHeight="1" x14ac:dyDescent="0.25">
      <c r="B116" s="109"/>
      <c r="C116" s="108" t="s">
        <v>185</v>
      </c>
      <c r="D116" s="16">
        <v>115000</v>
      </c>
      <c r="E116" s="110"/>
      <c r="F116" s="16">
        <v>115000</v>
      </c>
      <c r="G116" s="7"/>
    </row>
    <row r="117" spans="2:7" ht="15.75" hidden="1" x14ac:dyDescent="0.25">
      <c r="B117" s="76"/>
      <c r="C117" s="76"/>
      <c r="D117" s="77"/>
      <c r="E117" s="77"/>
      <c r="F117" s="77"/>
      <c r="G117" s="7"/>
    </row>
    <row r="118" spans="2:7" ht="6.75" customHeight="1" x14ac:dyDescent="0.25">
      <c r="B118" s="76"/>
      <c r="C118" s="76"/>
      <c r="D118" s="77"/>
      <c r="E118" s="77"/>
      <c r="F118" s="77"/>
      <c r="G118" s="7"/>
    </row>
    <row r="119" spans="2:7" ht="16.5" customHeight="1" x14ac:dyDescent="0.25">
      <c r="B119" s="14"/>
      <c r="C119" s="14"/>
      <c r="D119" s="164"/>
      <c r="E119" s="164"/>
      <c r="F119" s="164"/>
      <c r="G119" s="7"/>
    </row>
    <row r="120" spans="2:7" ht="15.75" x14ac:dyDescent="0.25">
      <c r="B120" s="14"/>
      <c r="C120" s="60" t="s">
        <v>28</v>
      </c>
      <c r="D120" s="164"/>
      <c r="E120" s="164"/>
      <c r="F120" s="164"/>
      <c r="G120" s="7"/>
    </row>
    <row r="121" spans="2:7" ht="15.75" x14ac:dyDescent="0.25">
      <c r="B121" s="10"/>
      <c r="C121" s="165"/>
      <c r="D121" s="165"/>
      <c r="E121" s="165"/>
      <c r="F121" s="78"/>
      <c r="G121" s="7"/>
    </row>
    <row r="122" spans="2:7" ht="26.25" x14ac:dyDescent="0.25">
      <c r="B122" s="72"/>
      <c r="C122" s="107" t="s">
        <v>29</v>
      </c>
      <c r="D122" s="42" t="s">
        <v>2</v>
      </c>
      <c r="E122" s="42" t="s">
        <v>3</v>
      </c>
      <c r="F122" s="83" t="s">
        <v>4</v>
      </c>
      <c r="G122" s="7"/>
    </row>
    <row r="123" spans="2:7" ht="16.5" thickBot="1" x14ac:dyDescent="0.3">
      <c r="B123" s="72"/>
      <c r="C123" s="166"/>
      <c r="D123" s="51">
        <f>D124</f>
        <v>40000</v>
      </c>
      <c r="E123" s="167"/>
      <c r="F123" s="51">
        <f>SUM(D123:E123)</f>
        <v>40000</v>
      </c>
      <c r="G123" s="7"/>
    </row>
    <row r="124" spans="2:7" ht="15.75" x14ac:dyDescent="0.25">
      <c r="B124" s="54">
        <v>1</v>
      </c>
      <c r="C124" s="168" t="s">
        <v>33</v>
      </c>
      <c r="D124" s="16">
        <v>40000</v>
      </c>
      <c r="E124" s="16"/>
      <c r="F124" s="169">
        <v>40000</v>
      </c>
      <c r="G124" s="7"/>
    </row>
    <row r="125" spans="2:7" ht="15.75" x14ac:dyDescent="0.25">
      <c r="B125" s="170"/>
      <c r="C125" s="171"/>
      <c r="D125" s="16"/>
      <c r="E125" s="172"/>
      <c r="F125" s="169"/>
      <c r="G125" s="7"/>
    </row>
    <row r="126" spans="2:7" ht="15.75" x14ac:dyDescent="0.25">
      <c r="B126" s="173"/>
      <c r="C126" s="174" t="s">
        <v>30</v>
      </c>
      <c r="D126" s="146">
        <f>D127</f>
        <v>50000</v>
      </c>
      <c r="E126" s="175">
        <f>E127</f>
        <v>250000</v>
      </c>
      <c r="F126" s="32">
        <f>SUM(D126:E126)</f>
        <v>300000</v>
      </c>
      <c r="G126" s="7"/>
    </row>
    <row r="127" spans="2:7" ht="15.75" x14ac:dyDescent="0.25">
      <c r="B127" s="56">
        <v>1</v>
      </c>
      <c r="C127" s="176" t="s">
        <v>89</v>
      </c>
      <c r="D127" s="16">
        <v>50000</v>
      </c>
      <c r="E127" s="172">
        <v>250000</v>
      </c>
      <c r="F127" s="16">
        <v>300000</v>
      </c>
      <c r="G127" s="7"/>
    </row>
    <row r="128" spans="2:7" ht="15.75" x14ac:dyDescent="0.25">
      <c r="B128" s="10"/>
      <c r="C128" s="14"/>
      <c r="D128" s="164"/>
      <c r="E128" s="164"/>
      <c r="F128" s="177"/>
      <c r="G128" s="7"/>
    </row>
    <row r="129" spans="2:7" ht="15" customHeight="1" x14ac:dyDescent="0.25">
      <c r="B129" s="10"/>
      <c r="C129" s="14"/>
      <c r="D129" s="164"/>
      <c r="E129" s="164"/>
      <c r="F129" s="177"/>
      <c r="G129" s="7"/>
    </row>
    <row r="130" spans="2:7" ht="15.75" hidden="1" x14ac:dyDescent="0.25">
      <c r="B130" s="10"/>
      <c r="C130" s="14"/>
      <c r="D130" s="164"/>
      <c r="E130" s="164"/>
      <c r="F130" s="177"/>
      <c r="G130" s="7"/>
    </row>
    <row r="131" spans="2:7" ht="15.75" x14ac:dyDescent="0.25">
      <c r="B131" s="10"/>
      <c r="C131" s="60" t="s">
        <v>31</v>
      </c>
      <c r="D131" s="164"/>
      <c r="E131" s="164"/>
      <c r="F131" s="177"/>
      <c r="G131" s="7"/>
    </row>
    <row r="132" spans="2:7" ht="15.75" x14ac:dyDescent="0.25">
      <c r="B132" s="10"/>
      <c r="C132" s="14"/>
      <c r="D132" s="164"/>
      <c r="E132" s="164"/>
      <c r="F132" s="177"/>
      <c r="G132" s="7"/>
    </row>
    <row r="133" spans="2:7" ht="26.25" x14ac:dyDescent="0.25">
      <c r="B133" s="41"/>
      <c r="C133" s="107" t="s">
        <v>32</v>
      </c>
      <c r="D133" s="42" t="s">
        <v>2</v>
      </c>
      <c r="E133" s="42" t="s">
        <v>3</v>
      </c>
      <c r="F133" s="83" t="s">
        <v>4</v>
      </c>
      <c r="G133" s="7"/>
    </row>
    <row r="134" spans="2:7" ht="15.75" x14ac:dyDescent="0.25">
      <c r="B134" s="41"/>
      <c r="C134" s="178"/>
      <c r="D134" s="32">
        <f>D135+D136</f>
        <v>70000</v>
      </c>
      <c r="E134" s="51"/>
      <c r="F134" s="32">
        <f>SUM(D134:E134)</f>
        <v>70000</v>
      </c>
      <c r="G134" s="7"/>
    </row>
    <row r="135" spans="2:7" ht="15.75" x14ac:dyDescent="0.25">
      <c r="B135" s="56">
        <v>1</v>
      </c>
      <c r="C135" s="179" t="s">
        <v>186</v>
      </c>
      <c r="D135" s="16">
        <v>30000</v>
      </c>
      <c r="E135" s="16"/>
      <c r="F135" s="16">
        <v>30000</v>
      </c>
      <c r="G135" s="13"/>
    </row>
    <row r="136" spans="2:7" ht="15.75" x14ac:dyDescent="0.25">
      <c r="B136" s="56">
        <v>2</v>
      </c>
      <c r="C136" s="179" t="s">
        <v>33</v>
      </c>
      <c r="D136" s="16">
        <v>40000</v>
      </c>
      <c r="E136" s="16"/>
      <c r="F136" s="16">
        <v>40000</v>
      </c>
      <c r="G136" s="7"/>
    </row>
    <row r="137" spans="2:7" ht="15.75" x14ac:dyDescent="0.25">
      <c r="B137" s="180"/>
      <c r="C137" s="181"/>
      <c r="D137" s="16"/>
      <c r="E137" s="182"/>
      <c r="F137" s="16"/>
      <c r="G137" s="7"/>
    </row>
    <row r="138" spans="2:7" ht="17.25" customHeight="1" x14ac:dyDescent="0.25">
      <c r="B138" s="183"/>
      <c r="C138" s="184" t="s">
        <v>34</v>
      </c>
      <c r="D138" s="32">
        <f>D139+D140</f>
        <v>45000</v>
      </c>
      <c r="E138" s="185">
        <f>E139+E140</f>
        <v>150000</v>
      </c>
      <c r="F138" s="32">
        <f>SUM(D138:E138)</f>
        <v>195000</v>
      </c>
      <c r="G138" s="7"/>
    </row>
    <row r="139" spans="2:7" ht="15.75" x14ac:dyDescent="0.25">
      <c r="B139" s="54">
        <v>1</v>
      </c>
      <c r="C139" s="121" t="s">
        <v>90</v>
      </c>
      <c r="D139" s="16"/>
      <c r="E139" s="186">
        <v>150000</v>
      </c>
      <c r="F139" s="16">
        <v>150000</v>
      </c>
      <c r="G139" s="7"/>
    </row>
    <row r="140" spans="2:7" ht="15.75" x14ac:dyDescent="0.25">
      <c r="B140" s="56">
        <v>2</v>
      </c>
      <c r="C140" s="97" t="s">
        <v>91</v>
      </c>
      <c r="D140" s="16">
        <v>45000</v>
      </c>
      <c r="E140" s="179"/>
      <c r="F140" s="16">
        <v>45000</v>
      </c>
      <c r="G140" s="7"/>
    </row>
    <row r="141" spans="2:7" ht="15.75" x14ac:dyDescent="0.25">
      <c r="B141" s="10"/>
      <c r="C141" s="187"/>
      <c r="D141" s="188"/>
      <c r="E141" s="189"/>
      <c r="F141" s="78"/>
      <c r="G141" s="7"/>
    </row>
    <row r="142" spans="2:7" ht="15.75" x14ac:dyDescent="0.25">
      <c r="B142" s="14"/>
      <c r="C142" s="14"/>
      <c r="D142" s="164"/>
      <c r="E142" s="164"/>
      <c r="F142" s="164"/>
      <c r="G142" s="7"/>
    </row>
    <row r="143" spans="2:7" ht="15.75" x14ac:dyDescent="0.25">
      <c r="B143" s="14"/>
      <c r="C143" s="60" t="s">
        <v>35</v>
      </c>
      <c r="D143" s="164"/>
      <c r="E143" s="164"/>
      <c r="F143" s="164"/>
      <c r="G143" s="7"/>
    </row>
    <row r="144" spans="2:7" ht="15.75" x14ac:dyDescent="0.25">
      <c r="B144" s="76"/>
      <c r="C144" s="76"/>
      <c r="D144" s="77"/>
      <c r="E144" s="77"/>
      <c r="F144" s="77"/>
      <c r="G144" s="7"/>
    </row>
    <row r="145" spans="2:8" ht="26.25" x14ac:dyDescent="0.25">
      <c r="B145" s="41"/>
      <c r="C145" s="190" t="s">
        <v>36</v>
      </c>
      <c r="D145" s="42" t="s">
        <v>2</v>
      </c>
      <c r="E145" s="42" t="s">
        <v>3</v>
      </c>
      <c r="F145" s="83" t="s">
        <v>4</v>
      </c>
      <c r="G145" s="7"/>
    </row>
    <row r="146" spans="2:8" ht="15.75" x14ac:dyDescent="0.25">
      <c r="B146" s="41"/>
      <c r="C146" s="191"/>
      <c r="D146" s="32">
        <f>D147+D148</f>
        <v>55000</v>
      </c>
      <c r="E146" s="146"/>
      <c r="F146" s="32">
        <f>SUM(D146:E146)</f>
        <v>55000</v>
      </c>
      <c r="G146" s="7"/>
    </row>
    <row r="147" spans="2:8" ht="15.75" x14ac:dyDescent="0.25">
      <c r="B147" s="56">
        <v>1</v>
      </c>
      <c r="C147" s="97" t="s">
        <v>187</v>
      </c>
      <c r="D147" s="16">
        <v>45000</v>
      </c>
      <c r="E147" s="192"/>
      <c r="F147" s="16">
        <v>45000</v>
      </c>
      <c r="G147" s="7"/>
    </row>
    <row r="148" spans="2:8" ht="15" customHeight="1" x14ac:dyDescent="0.25">
      <c r="B148" s="56">
        <v>2</v>
      </c>
      <c r="C148" s="97" t="s">
        <v>80</v>
      </c>
      <c r="D148" s="16">
        <v>10000</v>
      </c>
      <c r="E148" s="74"/>
      <c r="F148" s="16">
        <v>10000</v>
      </c>
      <c r="G148" s="7"/>
    </row>
    <row r="149" spans="2:8" ht="15.75" hidden="1" x14ac:dyDescent="0.25">
      <c r="B149" s="76"/>
      <c r="C149" s="76"/>
      <c r="D149" s="77"/>
      <c r="E149" s="77"/>
      <c r="F149" s="77"/>
      <c r="G149" s="7"/>
    </row>
    <row r="150" spans="2:8" ht="15.75" x14ac:dyDescent="0.25">
      <c r="B150" s="76"/>
      <c r="C150" s="76"/>
      <c r="D150" s="77"/>
      <c r="E150" s="77"/>
      <c r="F150" s="77"/>
      <c r="G150" s="7"/>
    </row>
    <row r="151" spans="2:8" ht="15.75" x14ac:dyDescent="0.25">
      <c r="B151" s="10"/>
      <c r="C151" s="19" t="s">
        <v>37</v>
      </c>
      <c r="D151" s="193"/>
      <c r="E151" s="193"/>
      <c r="F151" s="78"/>
      <c r="G151" s="7"/>
    </row>
    <row r="152" spans="2:8" ht="15.75" x14ac:dyDescent="0.25">
      <c r="B152" s="10"/>
      <c r="C152" s="12"/>
      <c r="D152" s="193"/>
      <c r="E152" s="193"/>
      <c r="F152" s="11"/>
      <c r="G152" s="7"/>
    </row>
    <row r="153" spans="2:8" ht="26.25" x14ac:dyDescent="0.25">
      <c r="B153" s="73"/>
      <c r="C153" s="190" t="s">
        <v>38</v>
      </c>
      <c r="D153" s="42" t="s">
        <v>2</v>
      </c>
      <c r="E153" s="42" t="s">
        <v>3</v>
      </c>
      <c r="F153" s="83" t="s">
        <v>4</v>
      </c>
      <c r="G153" s="7"/>
    </row>
    <row r="154" spans="2:8" ht="15.75" x14ac:dyDescent="0.25">
      <c r="B154" s="73"/>
      <c r="C154" s="190"/>
      <c r="D154" s="194">
        <f>D155+D156</f>
        <v>30000</v>
      </c>
      <c r="E154" s="84"/>
      <c r="F154" s="51">
        <f>SUM(D154:E154)</f>
        <v>30000</v>
      </c>
      <c r="G154" s="7"/>
    </row>
    <row r="155" spans="2:8" ht="15.75" x14ac:dyDescent="0.25">
      <c r="B155" s="195">
        <v>1</v>
      </c>
      <c r="C155" s="74" t="s">
        <v>188</v>
      </c>
      <c r="D155" s="20">
        <v>30000</v>
      </c>
      <c r="E155" s="196"/>
      <c r="F155" s="169">
        <v>30000</v>
      </c>
      <c r="G155" s="7"/>
    </row>
    <row r="156" spans="2:8" ht="15" customHeight="1" x14ac:dyDescent="0.25">
      <c r="B156" s="73"/>
      <c r="C156" s="197"/>
      <c r="D156" s="196"/>
      <c r="E156" s="196"/>
      <c r="F156" s="169"/>
      <c r="G156" s="7"/>
    </row>
    <row r="157" spans="2:8" ht="14.25" hidden="1" customHeight="1" x14ac:dyDescent="0.25">
      <c r="B157" s="73"/>
      <c r="C157" s="198"/>
      <c r="D157" s="199"/>
      <c r="E157" s="200"/>
      <c r="F157" s="199"/>
      <c r="G157" s="7"/>
    </row>
    <row r="158" spans="2:8" ht="15.75" x14ac:dyDescent="0.25">
      <c r="B158" s="201"/>
      <c r="C158" s="202" t="s">
        <v>39</v>
      </c>
      <c r="D158" s="161">
        <f>D159+D160+D161+D162+D163+D164</f>
        <v>418999</v>
      </c>
      <c r="E158" s="161">
        <f>E159+E160+E161+E162+E163+E164</f>
        <v>281001</v>
      </c>
      <c r="F158" s="32">
        <f>SUM(D158:E158)</f>
        <v>700000</v>
      </c>
      <c r="G158" s="7"/>
    </row>
    <row r="159" spans="2:8" ht="15.75" x14ac:dyDescent="0.25">
      <c r="B159" s="203">
        <v>1</v>
      </c>
      <c r="C159" s="110" t="s">
        <v>189</v>
      </c>
      <c r="D159" s="20">
        <v>200000</v>
      </c>
      <c r="E159" s="20"/>
      <c r="F159" s="20">
        <v>200000</v>
      </c>
      <c r="G159" s="7"/>
      <c r="H159" s="2"/>
    </row>
    <row r="160" spans="2:8" ht="15.75" x14ac:dyDescent="0.25">
      <c r="B160" s="203">
        <v>2</v>
      </c>
      <c r="C160" s="110" t="s">
        <v>190</v>
      </c>
      <c r="D160" s="20">
        <v>50000</v>
      </c>
      <c r="E160" s="20"/>
      <c r="F160" s="20">
        <v>50000</v>
      </c>
      <c r="G160" s="7"/>
    </row>
    <row r="161" spans="2:7" ht="15.75" x14ac:dyDescent="0.25">
      <c r="B161" s="203">
        <v>3</v>
      </c>
      <c r="C161" s="110" t="s">
        <v>191</v>
      </c>
      <c r="D161" s="20">
        <v>100000</v>
      </c>
      <c r="E161" s="20">
        <v>150000</v>
      </c>
      <c r="F161" s="20">
        <v>250000</v>
      </c>
      <c r="G161" s="7"/>
    </row>
    <row r="162" spans="2:7" ht="15.75" x14ac:dyDescent="0.25">
      <c r="B162" s="203">
        <v>4</v>
      </c>
      <c r="C162" s="197" t="s">
        <v>81</v>
      </c>
      <c r="D162" s="20">
        <v>28999</v>
      </c>
      <c r="E162" s="20">
        <v>91001</v>
      </c>
      <c r="F162" s="20">
        <v>120000</v>
      </c>
      <c r="G162" s="7"/>
    </row>
    <row r="163" spans="2:7" ht="18" customHeight="1" x14ac:dyDescent="0.25">
      <c r="B163" s="203">
        <v>5</v>
      </c>
      <c r="C163" s="110" t="s">
        <v>192</v>
      </c>
      <c r="D163" s="20">
        <v>20000</v>
      </c>
      <c r="E163" s="20">
        <v>20000</v>
      </c>
      <c r="F163" s="20">
        <v>40000</v>
      </c>
      <c r="G163" s="7"/>
    </row>
    <row r="164" spans="2:7" ht="26.25" customHeight="1" x14ac:dyDescent="0.25">
      <c r="B164" s="203">
        <v>6</v>
      </c>
      <c r="C164" s="110" t="s">
        <v>193</v>
      </c>
      <c r="D164" s="20">
        <v>20000</v>
      </c>
      <c r="E164" s="20">
        <v>20000</v>
      </c>
      <c r="F164" s="20">
        <v>40000</v>
      </c>
      <c r="G164" s="7"/>
    </row>
    <row r="165" spans="2:7" ht="15.75" hidden="1" x14ac:dyDescent="0.25">
      <c r="B165" s="76"/>
      <c r="C165" s="76"/>
      <c r="D165" s="77"/>
      <c r="E165" s="204"/>
      <c r="F165" s="205"/>
      <c r="G165" s="7"/>
    </row>
    <row r="166" spans="2:7" ht="42" customHeight="1" x14ac:dyDescent="0.25">
      <c r="B166" s="76"/>
      <c r="C166" s="79" t="s">
        <v>131</v>
      </c>
      <c r="D166" s="77"/>
      <c r="E166" s="77"/>
      <c r="F166" s="77"/>
      <c r="G166" s="7"/>
    </row>
    <row r="167" spans="2:7" ht="2.25" customHeight="1" x14ac:dyDescent="0.25">
      <c r="B167" s="76"/>
      <c r="C167" s="79"/>
      <c r="D167" s="77"/>
      <c r="E167" s="77"/>
      <c r="F167" s="77"/>
      <c r="G167" s="7"/>
    </row>
    <row r="168" spans="2:7" ht="9.75" customHeight="1" x14ac:dyDescent="0.25">
      <c r="B168" s="14"/>
      <c r="C168" s="362"/>
      <c r="D168" s="164"/>
      <c r="E168" s="164"/>
      <c r="F168" s="164"/>
      <c r="G168" s="7"/>
    </row>
    <row r="169" spans="2:7" ht="15.75" hidden="1" x14ac:dyDescent="0.25">
      <c r="B169" s="14"/>
      <c r="C169" s="362"/>
      <c r="D169" s="164"/>
      <c r="E169" s="164"/>
      <c r="F169" s="164"/>
      <c r="G169" s="7"/>
    </row>
    <row r="170" spans="2:7" ht="15.75" hidden="1" x14ac:dyDescent="0.25">
      <c r="B170" s="60"/>
      <c r="C170" s="60"/>
      <c r="D170" s="206"/>
      <c r="E170" s="206"/>
      <c r="F170" s="206"/>
      <c r="G170" s="7"/>
    </row>
    <row r="171" spans="2:7" ht="15.75" hidden="1" x14ac:dyDescent="0.25">
      <c r="B171" s="14"/>
      <c r="C171" s="14"/>
      <c r="D171" s="207"/>
      <c r="E171" s="9"/>
      <c r="F171" s="208"/>
      <c r="G171" s="7"/>
    </row>
    <row r="172" spans="2:7" ht="38.25" hidden="1" customHeight="1" x14ac:dyDescent="0.25">
      <c r="B172" s="14"/>
      <c r="C172" s="209"/>
      <c r="D172" s="210"/>
      <c r="E172" s="211"/>
      <c r="F172" s="90"/>
      <c r="G172" s="7"/>
    </row>
    <row r="173" spans="2:7" ht="15.75" hidden="1" x14ac:dyDescent="0.25">
      <c r="B173" s="14"/>
      <c r="C173" s="60"/>
      <c r="D173" s="164"/>
      <c r="E173" s="164"/>
      <c r="F173" s="164"/>
      <c r="G173" s="7"/>
    </row>
    <row r="174" spans="2:7" ht="18" hidden="1" customHeight="1" x14ac:dyDescent="0.25">
      <c r="B174" s="76"/>
      <c r="C174" s="79"/>
      <c r="D174" s="77"/>
      <c r="E174" s="77"/>
      <c r="F174" s="77"/>
      <c r="G174" s="7"/>
    </row>
    <row r="175" spans="2:7" ht="15.75" hidden="1" x14ac:dyDescent="0.25">
      <c r="B175" s="14"/>
      <c r="C175" s="60"/>
      <c r="D175" s="164"/>
      <c r="E175" s="164"/>
      <c r="F175" s="164"/>
      <c r="G175" s="7"/>
    </row>
    <row r="176" spans="2:7" ht="15.75" hidden="1" x14ac:dyDescent="0.25">
      <c r="B176" s="14"/>
      <c r="C176" s="60"/>
      <c r="D176" s="206"/>
      <c r="E176" s="206"/>
      <c r="F176" s="206"/>
      <c r="G176" s="7"/>
    </row>
    <row r="177" spans="2:15" ht="15.75" hidden="1" x14ac:dyDescent="0.25">
      <c r="B177" s="8"/>
      <c r="C177" s="8"/>
      <c r="D177" s="9"/>
      <c r="E177" s="212"/>
      <c r="F177" s="207"/>
      <c r="G177" s="7"/>
    </row>
    <row r="178" spans="2:15" ht="15.75" hidden="1" x14ac:dyDescent="0.25">
      <c r="B178" s="10"/>
      <c r="C178" s="14"/>
      <c r="D178" s="11"/>
      <c r="E178" s="212"/>
      <c r="F178" s="11"/>
      <c r="G178" s="7"/>
    </row>
    <row r="179" spans="2:15" ht="15.75" hidden="1" x14ac:dyDescent="0.25">
      <c r="B179" s="76"/>
      <c r="C179" s="79"/>
      <c r="D179" s="77"/>
      <c r="E179" s="77"/>
      <c r="F179" s="77"/>
      <c r="G179" s="7"/>
    </row>
    <row r="180" spans="2:15" ht="19.5" customHeight="1" x14ac:dyDescent="0.25">
      <c r="B180" s="76"/>
      <c r="C180" s="79" t="s">
        <v>40</v>
      </c>
      <c r="D180" s="77"/>
      <c r="E180" s="77"/>
      <c r="F180" s="77"/>
      <c r="G180" s="7"/>
      <c r="J180" t="s">
        <v>82</v>
      </c>
      <c r="L180" s="1"/>
      <c r="O180" s="1"/>
    </row>
    <row r="181" spans="2:15" ht="14.25" customHeight="1" x14ac:dyDescent="0.25">
      <c r="B181" s="76"/>
      <c r="C181" s="79"/>
      <c r="D181" s="77"/>
      <c r="E181" s="77"/>
      <c r="F181" s="76"/>
      <c r="G181" s="7"/>
    </row>
    <row r="182" spans="2:15" ht="26.25" x14ac:dyDescent="0.25">
      <c r="B182" s="213" t="s">
        <v>41</v>
      </c>
      <c r="C182" s="213" t="s">
        <v>42</v>
      </c>
      <c r="D182" s="190" t="s">
        <v>2</v>
      </c>
      <c r="E182" s="190" t="s">
        <v>43</v>
      </c>
      <c r="F182" s="190" t="s">
        <v>4</v>
      </c>
      <c r="G182" s="7"/>
    </row>
    <row r="183" spans="2:15" ht="15.75" x14ac:dyDescent="0.25">
      <c r="B183" s="214"/>
      <c r="C183" s="214" t="s">
        <v>44</v>
      </c>
      <c r="D183" s="32">
        <f>D184+D185+D186+D187+D188+D189+D190+D191+D192+D193+D194+D195+D196+D197+D198+D199+D200+D201+D202+D203+D204+D205+D206+D207+D208+D209+D210+D211+D212+D213+D214+D215+D216+D217+D218+D219+D220+D221+D222+D223+D224+D225+D226+D228+D227+D230+D231+D232+D233+D234+D235+D236+D237+D238+D229</f>
        <v>2302000</v>
      </c>
      <c r="E183" s="51"/>
      <c r="F183" s="215">
        <f>D183+E183</f>
        <v>2302000</v>
      </c>
      <c r="G183" s="7"/>
    </row>
    <row r="184" spans="2:15" ht="15.75" x14ac:dyDescent="0.25">
      <c r="B184" s="34">
        <v>1</v>
      </c>
      <c r="C184" s="69" t="s">
        <v>244</v>
      </c>
      <c r="D184" s="16">
        <v>150000</v>
      </c>
      <c r="E184" s="216"/>
      <c r="F184" s="16">
        <v>150000</v>
      </c>
      <c r="G184" s="7"/>
    </row>
    <row r="185" spans="2:15" ht="15.75" x14ac:dyDescent="0.25">
      <c r="B185" s="34">
        <v>2</v>
      </c>
      <c r="C185" s="217" t="s">
        <v>199</v>
      </c>
      <c r="D185" s="155">
        <v>100000</v>
      </c>
      <c r="E185" s="218"/>
      <c r="F185" s="155">
        <v>100000</v>
      </c>
      <c r="G185" s="7"/>
    </row>
    <row r="186" spans="2:15" ht="15.75" x14ac:dyDescent="0.25">
      <c r="B186" s="34">
        <v>3</v>
      </c>
      <c r="C186" s="219" t="s">
        <v>141</v>
      </c>
      <c r="D186" s="155">
        <v>620000</v>
      </c>
      <c r="E186" s="220"/>
      <c r="F186" s="155">
        <v>620000</v>
      </c>
      <c r="G186" s="7"/>
      <c r="N186" s="1"/>
    </row>
    <row r="187" spans="2:15" ht="15.75" x14ac:dyDescent="0.25">
      <c r="B187" s="34">
        <v>4</v>
      </c>
      <c r="C187" s="219" t="s">
        <v>92</v>
      </c>
      <c r="D187" s="155">
        <v>80000</v>
      </c>
      <c r="E187" s="220"/>
      <c r="F187" s="155">
        <v>80000</v>
      </c>
      <c r="G187" s="7"/>
    </row>
    <row r="188" spans="2:15" ht="15.75" x14ac:dyDescent="0.25">
      <c r="B188" s="34">
        <v>5</v>
      </c>
      <c r="C188" s="219" t="s">
        <v>93</v>
      </c>
      <c r="D188" s="155">
        <v>25000</v>
      </c>
      <c r="E188" s="220"/>
      <c r="F188" s="155">
        <v>25000</v>
      </c>
      <c r="G188" s="7"/>
    </row>
    <row r="189" spans="2:15" ht="15.75" x14ac:dyDescent="0.25">
      <c r="B189" s="34">
        <v>6</v>
      </c>
      <c r="C189" s="219" t="s">
        <v>94</v>
      </c>
      <c r="D189" s="155">
        <v>25000</v>
      </c>
      <c r="E189" s="220"/>
      <c r="F189" s="155">
        <v>25000</v>
      </c>
      <c r="G189" s="7"/>
    </row>
    <row r="190" spans="2:15" ht="15.75" x14ac:dyDescent="0.25">
      <c r="B190" s="34">
        <v>7</v>
      </c>
      <c r="C190" s="219" t="s">
        <v>95</v>
      </c>
      <c r="D190" s="155">
        <v>20000</v>
      </c>
      <c r="E190" s="220"/>
      <c r="F190" s="155">
        <v>20000</v>
      </c>
      <c r="G190" s="7"/>
    </row>
    <row r="191" spans="2:15" ht="15.75" x14ac:dyDescent="0.25">
      <c r="B191" s="34">
        <v>8</v>
      </c>
      <c r="C191" s="219" t="s">
        <v>96</v>
      </c>
      <c r="D191" s="155">
        <v>30000</v>
      </c>
      <c r="E191" s="220"/>
      <c r="F191" s="155">
        <v>30000</v>
      </c>
      <c r="G191" s="7"/>
    </row>
    <row r="192" spans="2:15" ht="15.75" x14ac:dyDescent="0.25">
      <c r="B192" s="34">
        <v>9</v>
      </c>
      <c r="C192" s="219" t="s">
        <v>97</v>
      </c>
      <c r="D192" s="155">
        <v>30000</v>
      </c>
      <c r="E192" s="220"/>
      <c r="F192" s="155">
        <v>30000</v>
      </c>
      <c r="G192" s="7"/>
    </row>
    <row r="193" spans="2:8" ht="15.75" x14ac:dyDescent="0.25">
      <c r="B193" s="34">
        <v>10</v>
      </c>
      <c r="C193" s="219" t="s">
        <v>98</v>
      </c>
      <c r="D193" s="155">
        <v>40000</v>
      </c>
      <c r="E193" s="220"/>
      <c r="F193" s="155">
        <v>40000</v>
      </c>
      <c r="G193" s="7"/>
    </row>
    <row r="194" spans="2:8" ht="15.75" x14ac:dyDescent="0.25">
      <c r="B194" s="34">
        <v>11</v>
      </c>
      <c r="C194" s="219" t="s">
        <v>99</v>
      </c>
      <c r="D194" s="155">
        <v>20000</v>
      </c>
      <c r="E194" s="220"/>
      <c r="F194" s="155">
        <v>20000</v>
      </c>
      <c r="G194" s="7"/>
    </row>
    <row r="195" spans="2:8" ht="15.75" x14ac:dyDescent="0.25">
      <c r="B195" s="34">
        <v>12</v>
      </c>
      <c r="C195" s="219" t="s">
        <v>100</v>
      </c>
      <c r="D195" s="155">
        <v>30000</v>
      </c>
      <c r="E195" s="220"/>
      <c r="F195" s="155">
        <v>30000</v>
      </c>
      <c r="G195" s="7"/>
    </row>
    <row r="196" spans="2:8" ht="15.75" x14ac:dyDescent="0.25">
      <c r="B196" s="34">
        <v>13</v>
      </c>
      <c r="C196" s="219" t="s">
        <v>162</v>
      </c>
      <c r="D196" s="155">
        <v>20000</v>
      </c>
      <c r="E196" s="220"/>
      <c r="F196" s="155">
        <v>20000</v>
      </c>
      <c r="G196" s="7"/>
    </row>
    <row r="197" spans="2:8" ht="15.75" x14ac:dyDescent="0.25">
      <c r="B197" s="34">
        <v>14</v>
      </c>
      <c r="C197" s="219" t="s">
        <v>163</v>
      </c>
      <c r="D197" s="155">
        <v>25000</v>
      </c>
      <c r="E197" s="220"/>
      <c r="F197" s="155">
        <v>25000</v>
      </c>
      <c r="G197" s="7"/>
    </row>
    <row r="198" spans="2:8" ht="15.75" x14ac:dyDescent="0.25">
      <c r="B198" s="34">
        <v>15</v>
      </c>
      <c r="C198" s="219" t="s">
        <v>101</v>
      </c>
      <c r="D198" s="155">
        <v>30000</v>
      </c>
      <c r="E198" s="220"/>
      <c r="F198" s="155">
        <v>30000</v>
      </c>
      <c r="G198" s="7"/>
    </row>
    <row r="199" spans="2:8" ht="15.75" x14ac:dyDescent="0.25">
      <c r="B199" s="34">
        <v>16</v>
      </c>
      <c r="C199" s="219" t="s">
        <v>102</v>
      </c>
      <c r="D199" s="155">
        <v>25000</v>
      </c>
      <c r="E199" s="220"/>
      <c r="F199" s="155">
        <v>25000</v>
      </c>
      <c r="G199" s="7"/>
    </row>
    <row r="200" spans="2:8" ht="15.75" x14ac:dyDescent="0.25">
      <c r="B200" s="34">
        <v>17</v>
      </c>
      <c r="C200" s="219" t="s">
        <v>103</v>
      </c>
      <c r="D200" s="155">
        <v>25000</v>
      </c>
      <c r="E200" s="220"/>
      <c r="F200" s="155">
        <v>25000</v>
      </c>
      <c r="G200" s="7"/>
    </row>
    <row r="201" spans="2:8" ht="15.75" x14ac:dyDescent="0.25">
      <c r="B201" s="34">
        <v>18</v>
      </c>
      <c r="C201" s="219" t="s">
        <v>122</v>
      </c>
      <c r="D201" s="155">
        <v>25000</v>
      </c>
      <c r="E201" s="220"/>
      <c r="F201" s="155">
        <v>25000</v>
      </c>
      <c r="G201" s="7"/>
    </row>
    <row r="202" spans="2:8" ht="15.75" x14ac:dyDescent="0.25">
      <c r="B202" s="34">
        <v>19</v>
      </c>
      <c r="C202" s="219" t="s">
        <v>104</v>
      </c>
      <c r="D202" s="155">
        <v>20000</v>
      </c>
      <c r="E202" s="220"/>
      <c r="F202" s="155">
        <v>20000</v>
      </c>
      <c r="G202" s="7"/>
    </row>
    <row r="203" spans="2:8" ht="15.75" x14ac:dyDescent="0.25">
      <c r="B203" s="34">
        <v>20</v>
      </c>
      <c r="C203" s="219" t="s">
        <v>164</v>
      </c>
      <c r="D203" s="155">
        <v>20000</v>
      </c>
      <c r="E203" s="221"/>
      <c r="F203" s="155">
        <v>20000</v>
      </c>
      <c r="G203" s="7"/>
    </row>
    <row r="204" spans="2:8" ht="14.25" customHeight="1" x14ac:dyDescent="0.25">
      <c r="B204" s="34">
        <v>21</v>
      </c>
      <c r="C204" s="219" t="s">
        <v>105</v>
      </c>
      <c r="D204" s="155">
        <v>25000</v>
      </c>
      <c r="E204" s="220"/>
      <c r="F204" s="155">
        <v>25000</v>
      </c>
      <c r="G204" s="7"/>
      <c r="H204" s="2"/>
    </row>
    <row r="205" spans="2:8" ht="15" customHeight="1" x14ac:dyDescent="0.25">
      <c r="B205" s="34">
        <v>22</v>
      </c>
      <c r="C205" s="219" t="s">
        <v>106</v>
      </c>
      <c r="D205" s="155">
        <v>35000</v>
      </c>
      <c r="E205" s="220"/>
      <c r="F205" s="155">
        <v>35000</v>
      </c>
      <c r="G205" s="7"/>
    </row>
    <row r="206" spans="2:8" ht="15" customHeight="1" x14ac:dyDescent="0.25">
      <c r="B206" s="34">
        <v>23</v>
      </c>
      <c r="C206" s="219" t="s">
        <v>120</v>
      </c>
      <c r="D206" s="155">
        <v>28000</v>
      </c>
      <c r="E206" s="220"/>
      <c r="F206" s="155">
        <v>28000</v>
      </c>
      <c r="G206" s="7"/>
    </row>
    <row r="207" spans="2:8" ht="14.25" customHeight="1" x14ac:dyDescent="0.25">
      <c r="B207" s="34">
        <v>24</v>
      </c>
      <c r="C207" s="74" t="s">
        <v>109</v>
      </c>
      <c r="D207" s="155">
        <v>40000</v>
      </c>
      <c r="E207" s="220"/>
      <c r="F207" s="155">
        <v>40000</v>
      </c>
      <c r="G207" s="7"/>
    </row>
    <row r="208" spans="2:8" ht="15.75" x14ac:dyDescent="0.25">
      <c r="B208" s="34">
        <v>25</v>
      </c>
      <c r="C208" s="74" t="s">
        <v>110</v>
      </c>
      <c r="D208" s="155">
        <v>25000</v>
      </c>
      <c r="E208" s="222"/>
      <c r="F208" s="155">
        <v>25000</v>
      </c>
      <c r="G208" s="7"/>
    </row>
    <row r="209" spans="2:7" ht="15.75" x14ac:dyDescent="0.25">
      <c r="B209" s="34">
        <v>26</v>
      </c>
      <c r="C209" s="74" t="s">
        <v>133</v>
      </c>
      <c r="D209" s="155">
        <v>30000</v>
      </c>
      <c r="E209" s="222"/>
      <c r="F209" s="155">
        <v>30000</v>
      </c>
      <c r="G209" s="7"/>
    </row>
    <row r="210" spans="2:7" ht="15.75" x14ac:dyDescent="0.25">
      <c r="B210" s="34">
        <v>27</v>
      </c>
      <c r="C210" s="74" t="s">
        <v>111</v>
      </c>
      <c r="D210" s="155">
        <v>30000</v>
      </c>
      <c r="E210" s="222"/>
      <c r="F210" s="155">
        <v>30000</v>
      </c>
      <c r="G210" s="7"/>
    </row>
    <row r="211" spans="2:7" ht="15.75" x14ac:dyDescent="0.25">
      <c r="B211" s="34">
        <v>28</v>
      </c>
      <c r="C211" s="74" t="s">
        <v>112</v>
      </c>
      <c r="D211" s="155">
        <v>25000</v>
      </c>
      <c r="E211" s="222"/>
      <c r="F211" s="155">
        <v>25000</v>
      </c>
      <c r="G211" s="7"/>
    </row>
    <row r="212" spans="2:7" ht="15.75" x14ac:dyDescent="0.25">
      <c r="B212" s="34">
        <v>29</v>
      </c>
      <c r="C212" s="74" t="s">
        <v>113</v>
      </c>
      <c r="D212" s="155">
        <v>20000</v>
      </c>
      <c r="E212" s="222"/>
      <c r="F212" s="155">
        <v>20000</v>
      </c>
      <c r="G212" s="7"/>
    </row>
    <row r="213" spans="2:7" ht="15.75" x14ac:dyDescent="0.25">
      <c r="B213" s="34">
        <v>30</v>
      </c>
      <c r="C213" s="74" t="s">
        <v>114</v>
      </c>
      <c r="D213" s="155">
        <v>25000</v>
      </c>
      <c r="E213" s="222"/>
      <c r="F213" s="155">
        <v>25000</v>
      </c>
      <c r="G213" s="7"/>
    </row>
    <row r="214" spans="2:7" ht="15.75" x14ac:dyDescent="0.25">
      <c r="B214" s="34">
        <v>31</v>
      </c>
      <c r="C214" s="74" t="s">
        <v>115</v>
      </c>
      <c r="D214" s="155">
        <v>25000</v>
      </c>
      <c r="E214" s="222"/>
      <c r="F214" s="155">
        <v>25000</v>
      </c>
      <c r="G214" s="7"/>
    </row>
    <row r="215" spans="2:7" ht="15.75" x14ac:dyDescent="0.25">
      <c r="B215" s="34">
        <v>32</v>
      </c>
      <c r="C215" s="74" t="s">
        <v>116</v>
      </c>
      <c r="D215" s="155">
        <v>50000</v>
      </c>
      <c r="E215" s="222"/>
      <c r="F215" s="155">
        <v>50000</v>
      </c>
      <c r="G215" s="7"/>
    </row>
    <row r="216" spans="2:7" ht="15.75" x14ac:dyDescent="0.25">
      <c r="B216" s="34">
        <v>33</v>
      </c>
      <c r="C216" s="74" t="s">
        <v>107</v>
      </c>
      <c r="D216" s="155">
        <v>20000</v>
      </c>
      <c r="E216" s="222"/>
      <c r="F216" s="155">
        <v>20000</v>
      </c>
      <c r="G216" s="7"/>
    </row>
    <row r="217" spans="2:7" ht="15.75" x14ac:dyDescent="0.25">
      <c r="B217" s="34">
        <v>34</v>
      </c>
      <c r="C217" s="74" t="s">
        <v>117</v>
      </c>
      <c r="D217" s="155">
        <v>20000</v>
      </c>
      <c r="E217" s="222"/>
      <c r="F217" s="155">
        <v>20000</v>
      </c>
      <c r="G217" s="7"/>
    </row>
    <row r="218" spans="2:7" ht="15.75" x14ac:dyDescent="0.25">
      <c r="B218" s="34">
        <v>35</v>
      </c>
      <c r="C218" s="74" t="s">
        <v>118</v>
      </c>
      <c r="D218" s="155">
        <v>25000</v>
      </c>
      <c r="E218" s="222"/>
      <c r="F218" s="155">
        <v>25000</v>
      </c>
      <c r="G218" s="7"/>
    </row>
    <row r="219" spans="2:7" ht="15.75" x14ac:dyDescent="0.25">
      <c r="B219" s="34">
        <v>36</v>
      </c>
      <c r="C219" s="74" t="s">
        <v>119</v>
      </c>
      <c r="D219" s="157">
        <v>30000</v>
      </c>
      <c r="E219" s="222"/>
      <c r="F219" s="157">
        <v>30000</v>
      </c>
      <c r="G219" s="7"/>
    </row>
    <row r="220" spans="2:7" ht="15.75" x14ac:dyDescent="0.25">
      <c r="B220" s="34">
        <v>37</v>
      </c>
      <c r="C220" s="74" t="s">
        <v>108</v>
      </c>
      <c r="D220" s="157">
        <v>29000</v>
      </c>
      <c r="E220" s="222"/>
      <c r="F220" s="157">
        <v>29000</v>
      </c>
      <c r="G220" s="7"/>
    </row>
    <row r="221" spans="2:7" ht="15.75" x14ac:dyDescent="0.25">
      <c r="B221" s="34">
        <v>38</v>
      </c>
      <c r="C221" s="74" t="s">
        <v>121</v>
      </c>
      <c r="D221" s="157">
        <v>30000</v>
      </c>
      <c r="E221" s="222"/>
      <c r="F221" s="157">
        <v>30000</v>
      </c>
      <c r="G221" s="7"/>
    </row>
    <row r="222" spans="2:7" ht="15.75" x14ac:dyDescent="0.25">
      <c r="B222" s="34">
        <v>39</v>
      </c>
      <c r="C222" s="223" t="s">
        <v>142</v>
      </c>
      <c r="D222" s="157">
        <v>30000</v>
      </c>
      <c r="E222" s="222"/>
      <c r="F222" s="157">
        <v>30000</v>
      </c>
      <c r="G222" s="7"/>
    </row>
    <row r="223" spans="2:7" ht="15.75" x14ac:dyDescent="0.25">
      <c r="B223" s="34">
        <v>40</v>
      </c>
      <c r="C223" s="74" t="s">
        <v>143</v>
      </c>
      <c r="D223" s="16">
        <v>30000</v>
      </c>
      <c r="E223" s="222"/>
      <c r="F223" s="16">
        <v>30000</v>
      </c>
      <c r="G223" s="7"/>
    </row>
    <row r="224" spans="2:7" ht="15.75" x14ac:dyDescent="0.25">
      <c r="B224" s="34">
        <v>41</v>
      </c>
      <c r="C224" s="74" t="s">
        <v>144</v>
      </c>
      <c r="D224" s="16">
        <v>30000</v>
      </c>
      <c r="E224" s="222"/>
      <c r="F224" s="16">
        <v>30000</v>
      </c>
      <c r="G224" s="7"/>
    </row>
    <row r="225" spans="2:7" ht="15.75" x14ac:dyDescent="0.25">
      <c r="B225" s="34">
        <v>42</v>
      </c>
      <c r="C225" s="74" t="s">
        <v>145</v>
      </c>
      <c r="D225" s="16">
        <v>20000</v>
      </c>
      <c r="E225" s="222"/>
      <c r="F225" s="16">
        <v>20000</v>
      </c>
      <c r="G225" s="7"/>
    </row>
    <row r="226" spans="2:7" ht="15.75" x14ac:dyDescent="0.25">
      <c r="B226" s="34">
        <v>43</v>
      </c>
      <c r="C226" s="74" t="s">
        <v>146</v>
      </c>
      <c r="D226" s="16">
        <v>20000</v>
      </c>
      <c r="E226" s="222"/>
      <c r="F226" s="16">
        <v>20000</v>
      </c>
      <c r="G226" s="7"/>
    </row>
    <row r="227" spans="2:7" ht="15.75" x14ac:dyDescent="0.25">
      <c r="B227" s="34">
        <v>44</v>
      </c>
      <c r="C227" s="74" t="s">
        <v>147</v>
      </c>
      <c r="D227" s="16">
        <v>20000</v>
      </c>
      <c r="E227" s="222"/>
      <c r="F227" s="16">
        <v>20000</v>
      </c>
      <c r="G227" s="7"/>
    </row>
    <row r="228" spans="2:7" ht="15.75" x14ac:dyDescent="0.25">
      <c r="B228" s="34">
        <v>45</v>
      </c>
      <c r="C228" s="74" t="s">
        <v>148</v>
      </c>
      <c r="D228" s="16">
        <v>30000</v>
      </c>
      <c r="E228" s="222"/>
      <c r="F228" s="16">
        <v>30000</v>
      </c>
      <c r="G228" s="7"/>
    </row>
    <row r="229" spans="2:7" ht="15.75" x14ac:dyDescent="0.25">
      <c r="B229" s="34">
        <v>46</v>
      </c>
      <c r="C229" s="74" t="s">
        <v>149</v>
      </c>
      <c r="D229" s="16">
        <v>25000</v>
      </c>
      <c r="E229" s="222"/>
      <c r="F229" s="16">
        <v>25000</v>
      </c>
      <c r="G229" s="7"/>
    </row>
    <row r="230" spans="2:7" ht="15.75" x14ac:dyDescent="0.25">
      <c r="B230" s="34">
        <v>47</v>
      </c>
      <c r="C230" s="74" t="s">
        <v>150</v>
      </c>
      <c r="D230" s="16">
        <v>20000</v>
      </c>
      <c r="E230" s="222"/>
      <c r="F230" s="16">
        <v>20000</v>
      </c>
      <c r="G230" s="7"/>
    </row>
    <row r="231" spans="2:7" ht="15.75" x14ac:dyDescent="0.25">
      <c r="B231" s="34">
        <v>48</v>
      </c>
      <c r="C231" s="74" t="s">
        <v>151</v>
      </c>
      <c r="D231" s="16">
        <v>20000</v>
      </c>
      <c r="E231" s="222"/>
      <c r="F231" s="16">
        <v>20000</v>
      </c>
      <c r="G231" s="7"/>
    </row>
    <row r="232" spans="2:7" ht="20.25" customHeight="1" x14ac:dyDescent="0.25">
      <c r="B232" s="34">
        <v>49</v>
      </c>
      <c r="C232" s="74" t="s">
        <v>152</v>
      </c>
      <c r="D232" s="16">
        <v>25000</v>
      </c>
      <c r="E232" s="222"/>
      <c r="F232" s="16">
        <v>25000</v>
      </c>
      <c r="G232" s="7"/>
    </row>
    <row r="233" spans="2:7" ht="15.75" x14ac:dyDescent="0.25">
      <c r="B233" s="34">
        <v>50</v>
      </c>
      <c r="C233" s="74" t="s">
        <v>153</v>
      </c>
      <c r="D233" s="16">
        <v>20000</v>
      </c>
      <c r="E233" s="224"/>
      <c r="F233" s="16">
        <v>20000</v>
      </c>
      <c r="G233" s="7"/>
    </row>
    <row r="234" spans="2:7" ht="19.5" customHeight="1" x14ac:dyDescent="0.25">
      <c r="B234" s="34">
        <v>51</v>
      </c>
      <c r="C234" s="74" t="s">
        <v>154</v>
      </c>
      <c r="D234" s="16">
        <v>30000</v>
      </c>
      <c r="E234" s="224"/>
      <c r="F234" s="16">
        <v>30000</v>
      </c>
      <c r="G234" s="7"/>
    </row>
    <row r="235" spans="2:7" ht="18" customHeight="1" x14ac:dyDescent="0.25">
      <c r="B235" s="34">
        <v>52</v>
      </c>
      <c r="C235" s="74" t="s">
        <v>155</v>
      </c>
      <c r="D235" s="16">
        <v>30000</v>
      </c>
      <c r="E235" s="224"/>
      <c r="F235" s="16">
        <v>30000</v>
      </c>
      <c r="G235" s="7"/>
    </row>
    <row r="236" spans="2:7" ht="18.75" customHeight="1" x14ac:dyDescent="0.25">
      <c r="B236" s="34">
        <v>53</v>
      </c>
      <c r="C236" s="74" t="s">
        <v>156</v>
      </c>
      <c r="D236" s="16">
        <v>30000</v>
      </c>
      <c r="E236" s="224"/>
      <c r="F236" s="16">
        <v>30000</v>
      </c>
      <c r="G236" s="7"/>
    </row>
    <row r="237" spans="2:7" ht="20.25" customHeight="1" x14ac:dyDescent="0.25">
      <c r="B237" s="34">
        <v>54</v>
      </c>
      <c r="C237" s="74" t="s">
        <v>157</v>
      </c>
      <c r="D237" s="16">
        <v>30000</v>
      </c>
      <c r="E237" s="224"/>
      <c r="F237" s="16">
        <v>30000</v>
      </c>
      <c r="G237" s="7"/>
    </row>
    <row r="238" spans="2:7" ht="15.75" x14ac:dyDescent="0.25">
      <c r="B238" s="34">
        <v>55</v>
      </c>
      <c r="C238" s="74" t="s">
        <v>158</v>
      </c>
      <c r="D238" s="16">
        <v>20000</v>
      </c>
      <c r="E238" s="224"/>
      <c r="F238" s="16">
        <v>20000</v>
      </c>
      <c r="G238" s="7"/>
    </row>
    <row r="239" spans="2:7" ht="0.75" customHeight="1" x14ac:dyDescent="0.25">
      <c r="B239" s="14"/>
      <c r="C239" s="14"/>
      <c r="D239" s="11"/>
      <c r="E239" s="225"/>
      <c r="F239" s="90"/>
      <c r="G239" s="7"/>
    </row>
    <row r="240" spans="2:7" ht="1.5" hidden="1" customHeight="1" x14ac:dyDescent="0.25">
      <c r="B240" s="14"/>
      <c r="C240" s="14"/>
      <c r="D240" s="11"/>
      <c r="E240" s="225"/>
      <c r="F240" s="90"/>
      <c r="G240" s="7"/>
    </row>
    <row r="241" spans="2:7" ht="16.5" hidden="1" customHeight="1" x14ac:dyDescent="0.25">
      <c r="B241" s="14"/>
      <c r="C241" s="14"/>
      <c r="D241" s="11"/>
      <c r="E241" s="225"/>
      <c r="F241" s="90"/>
      <c r="G241" s="7"/>
    </row>
    <row r="242" spans="2:7" ht="12" hidden="1" customHeight="1" x14ac:dyDescent="0.25">
      <c r="B242" s="14"/>
      <c r="C242" s="14"/>
      <c r="D242" s="11"/>
      <c r="E242" s="225"/>
      <c r="F242" s="90"/>
      <c r="G242" s="7"/>
    </row>
    <row r="243" spans="2:7" ht="11.25" hidden="1" customHeight="1" x14ac:dyDescent="0.25">
      <c r="B243" s="76"/>
      <c r="C243" s="76"/>
      <c r="D243" s="226"/>
      <c r="E243" s="226"/>
      <c r="F243" s="227"/>
      <c r="G243" s="7"/>
    </row>
    <row r="244" spans="2:7" ht="15.75" hidden="1" customHeight="1" x14ac:dyDescent="0.25">
      <c r="B244" s="76"/>
      <c r="C244" s="76"/>
      <c r="D244" s="228"/>
      <c r="E244" s="228"/>
      <c r="F244" s="229"/>
      <c r="G244" s="7"/>
    </row>
    <row r="245" spans="2:7" ht="12.75" customHeight="1" x14ac:dyDescent="0.25">
      <c r="B245" s="76"/>
      <c r="C245" s="76"/>
      <c r="D245" s="77"/>
      <c r="E245" s="77"/>
      <c r="F245" s="77"/>
      <c r="G245" s="7"/>
    </row>
    <row r="246" spans="2:7" ht="19.5" customHeight="1" x14ac:dyDescent="0.25">
      <c r="B246" s="76"/>
      <c r="C246" s="76"/>
      <c r="D246" s="77"/>
      <c r="E246" s="77"/>
      <c r="F246" s="77"/>
      <c r="G246" s="7"/>
    </row>
    <row r="247" spans="2:7" ht="15.75" x14ac:dyDescent="0.25">
      <c r="B247" s="76"/>
      <c r="C247" s="79" t="s">
        <v>45</v>
      </c>
      <c r="D247" s="77"/>
      <c r="E247" s="77"/>
      <c r="F247" s="77"/>
      <c r="G247" s="7"/>
    </row>
    <row r="248" spans="2:7" ht="15.75" x14ac:dyDescent="0.25">
      <c r="B248" s="76"/>
      <c r="C248" s="76"/>
      <c r="D248" s="77"/>
      <c r="E248" s="77"/>
      <c r="F248" s="77"/>
      <c r="G248" s="7"/>
    </row>
    <row r="249" spans="2:7" ht="1.5" customHeight="1" x14ac:dyDescent="0.25">
      <c r="B249" s="76"/>
      <c r="C249" s="76"/>
      <c r="D249" s="77"/>
      <c r="E249" s="77"/>
      <c r="F249" s="77"/>
      <c r="G249" s="7"/>
    </row>
    <row r="250" spans="2:7" ht="26.25" x14ac:dyDescent="0.25">
      <c r="B250" s="230"/>
      <c r="C250" s="231" t="s">
        <v>42</v>
      </c>
      <c r="D250" s="213" t="s">
        <v>2</v>
      </c>
      <c r="E250" s="213" t="s">
        <v>43</v>
      </c>
      <c r="F250" s="213" t="s">
        <v>4</v>
      </c>
      <c r="G250" s="7"/>
    </row>
    <row r="251" spans="2:7" ht="16.5" thickBot="1" x14ac:dyDescent="0.3">
      <c r="B251" s="230"/>
      <c r="C251" s="231" t="s">
        <v>46</v>
      </c>
      <c r="D251" s="51">
        <f>D252+D253+D254+D255+D256+D257+D258+D259+D260+D261</f>
        <v>1685000</v>
      </c>
      <c r="E251" s="51">
        <f>E256+E257+E260</f>
        <v>600000</v>
      </c>
      <c r="F251" s="51">
        <f t="shared" ref="F251:F260" si="2">SUM(D251:E251)</f>
        <v>2285000</v>
      </c>
      <c r="G251" s="7"/>
    </row>
    <row r="252" spans="2:7" ht="15.75" x14ac:dyDescent="0.25">
      <c r="B252" s="232">
        <v>1</v>
      </c>
      <c r="C252" s="197" t="s">
        <v>200</v>
      </c>
      <c r="D252" s="337">
        <v>80000</v>
      </c>
      <c r="E252" s="300"/>
      <c r="F252" s="301">
        <f t="shared" si="2"/>
        <v>80000</v>
      </c>
      <c r="G252" s="7"/>
    </row>
    <row r="253" spans="2:7" ht="16.5" thickBot="1" x14ac:dyDescent="0.3">
      <c r="B253" s="233">
        <v>2</v>
      </c>
      <c r="C253" s="110" t="s">
        <v>201</v>
      </c>
      <c r="D253" s="337">
        <v>100000</v>
      </c>
      <c r="E253" s="302"/>
      <c r="F253" s="301">
        <f t="shared" si="2"/>
        <v>100000</v>
      </c>
      <c r="G253" s="7"/>
    </row>
    <row r="254" spans="2:7" ht="22.5" customHeight="1" thickBot="1" x14ac:dyDescent="0.3">
      <c r="B254" s="232">
        <v>3</v>
      </c>
      <c r="C254" s="110" t="s">
        <v>134</v>
      </c>
      <c r="D254" s="337">
        <v>140000</v>
      </c>
      <c r="E254" s="303"/>
      <c r="F254" s="301">
        <f t="shared" si="2"/>
        <v>140000</v>
      </c>
      <c r="G254" s="7"/>
    </row>
    <row r="255" spans="2:7" ht="16.5" thickBot="1" x14ac:dyDescent="0.3">
      <c r="B255" s="232">
        <v>4</v>
      </c>
      <c r="C255" s="110" t="s">
        <v>135</v>
      </c>
      <c r="D255" s="337">
        <v>130000</v>
      </c>
      <c r="E255" s="303"/>
      <c r="F255" s="301">
        <f t="shared" si="2"/>
        <v>130000</v>
      </c>
      <c r="G255" s="7"/>
    </row>
    <row r="256" spans="2:7" ht="16.5" thickBot="1" x14ac:dyDescent="0.3">
      <c r="B256" s="232">
        <v>6</v>
      </c>
      <c r="C256" s="110" t="s">
        <v>165</v>
      </c>
      <c r="D256" s="337">
        <v>500000</v>
      </c>
      <c r="E256" s="305">
        <v>400000</v>
      </c>
      <c r="F256" s="301">
        <f t="shared" si="2"/>
        <v>900000</v>
      </c>
      <c r="G256" s="7"/>
    </row>
    <row r="257" spans="2:10" ht="20.25" customHeight="1" x14ac:dyDescent="0.25">
      <c r="B257" s="232">
        <v>7</v>
      </c>
      <c r="C257" s="110" t="s">
        <v>203</v>
      </c>
      <c r="D257" s="338">
        <v>100000</v>
      </c>
      <c r="E257" s="325">
        <v>100000</v>
      </c>
      <c r="F257" s="301">
        <f t="shared" si="2"/>
        <v>200000</v>
      </c>
      <c r="G257" s="7"/>
    </row>
    <row r="258" spans="2:10" ht="20.25" customHeight="1" x14ac:dyDescent="0.25">
      <c r="B258" s="234">
        <v>8</v>
      </c>
      <c r="C258" s="110" t="s">
        <v>136</v>
      </c>
      <c r="D258" s="338">
        <v>85000</v>
      </c>
      <c r="E258" s="300"/>
      <c r="F258" s="301">
        <f t="shared" si="2"/>
        <v>85000</v>
      </c>
      <c r="G258" s="7"/>
    </row>
    <row r="259" spans="2:10" ht="57" customHeight="1" thickBot="1" x14ac:dyDescent="0.3">
      <c r="B259" s="34">
        <v>9</v>
      </c>
      <c r="C259" s="197" t="s">
        <v>137</v>
      </c>
      <c r="D259" s="305">
        <v>150000</v>
      </c>
      <c r="E259" s="300"/>
      <c r="F259" s="301">
        <f t="shared" si="2"/>
        <v>150000</v>
      </c>
      <c r="G259" s="7"/>
    </row>
    <row r="260" spans="2:10" ht="22.5" customHeight="1" thickBot="1" x14ac:dyDescent="0.3">
      <c r="B260" s="117">
        <v>11</v>
      </c>
      <c r="C260" s="108" t="s">
        <v>138</v>
      </c>
      <c r="D260" s="338">
        <v>200000</v>
      </c>
      <c r="E260" s="325">
        <v>100000</v>
      </c>
      <c r="F260" s="301">
        <f t="shared" si="2"/>
        <v>300000</v>
      </c>
      <c r="G260" s="7"/>
    </row>
    <row r="261" spans="2:10" ht="15.75" x14ac:dyDescent="0.25">
      <c r="B261" s="117">
        <v>12</v>
      </c>
      <c r="C261" s="108" t="s">
        <v>139</v>
      </c>
      <c r="D261" s="338">
        <v>200000</v>
      </c>
      <c r="E261" s="74"/>
      <c r="F261" s="339">
        <v>200000</v>
      </c>
      <c r="G261" s="7"/>
    </row>
    <row r="262" spans="2:10" ht="15.75" x14ac:dyDescent="0.25">
      <c r="B262" s="235"/>
      <c r="C262" s="164"/>
      <c r="D262" s="177"/>
      <c r="E262" s="77"/>
      <c r="F262" s="236"/>
      <c r="G262" s="7"/>
    </row>
    <row r="263" spans="2:10" ht="15.75" x14ac:dyDescent="0.25">
      <c r="B263" s="76"/>
      <c r="C263" s="79" t="s">
        <v>47</v>
      </c>
      <c r="D263" s="76"/>
      <c r="E263" s="76"/>
      <c r="F263" s="77"/>
      <c r="G263" s="7"/>
    </row>
    <row r="264" spans="2:10" ht="15.75" x14ac:dyDescent="0.25">
      <c r="B264" s="76"/>
      <c r="C264" s="76"/>
      <c r="D264" s="76"/>
      <c r="E264" s="76"/>
      <c r="F264" s="77"/>
      <c r="G264" s="7"/>
    </row>
    <row r="265" spans="2:10" ht="26.25" x14ac:dyDescent="0.25">
      <c r="B265" s="73"/>
      <c r="C265" s="231" t="s">
        <v>42</v>
      </c>
      <c r="D265" s="213" t="s">
        <v>2</v>
      </c>
      <c r="E265" s="213" t="s">
        <v>43</v>
      </c>
      <c r="F265" s="213" t="s">
        <v>4</v>
      </c>
      <c r="G265" s="7"/>
    </row>
    <row r="266" spans="2:10" ht="15.75" x14ac:dyDescent="0.25">
      <c r="B266" s="73"/>
      <c r="C266" s="213" t="s">
        <v>42</v>
      </c>
      <c r="D266" s="32">
        <f>D267+D268+D269</f>
        <v>190000</v>
      </c>
      <c r="E266" s="33"/>
      <c r="F266" s="32">
        <f>SUM(D266:E266)</f>
        <v>190000</v>
      </c>
      <c r="G266" s="7"/>
    </row>
    <row r="267" spans="2:10" ht="15.75" x14ac:dyDescent="0.25">
      <c r="B267" s="54">
        <v>1</v>
      </c>
      <c r="C267" s="37" t="s">
        <v>204</v>
      </c>
      <c r="D267" s="16">
        <v>80000</v>
      </c>
      <c r="E267" s="140"/>
      <c r="F267" s="16">
        <v>80000</v>
      </c>
      <c r="G267" s="7"/>
    </row>
    <row r="268" spans="2:10" ht="15.75" x14ac:dyDescent="0.25">
      <c r="B268" s="141">
        <v>2</v>
      </c>
      <c r="C268" s="237" t="s">
        <v>205</v>
      </c>
      <c r="D268" s="238">
        <v>60000</v>
      </c>
      <c r="E268" s="239"/>
      <c r="F268" s="238">
        <v>60000</v>
      </c>
      <c r="G268" s="7"/>
    </row>
    <row r="269" spans="2:10" ht="15.75" x14ac:dyDescent="0.25">
      <c r="B269" s="70">
        <v>3</v>
      </c>
      <c r="C269" s="240" t="s">
        <v>206</v>
      </c>
      <c r="D269" s="16">
        <v>50000</v>
      </c>
      <c r="E269" s="140"/>
      <c r="F269" s="16">
        <v>50000</v>
      </c>
      <c r="G269" s="7"/>
    </row>
    <row r="270" spans="2:10" ht="15.75" x14ac:dyDescent="0.25">
      <c r="B270" s="76"/>
      <c r="C270" s="12"/>
      <c r="D270" s="11"/>
      <c r="E270" s="241"/>
      <c r="F270" s="11"/>
      <c r="G270" s="7"/>
      <c r="J270" s="1"/>
    </row>
    <row r="271" spans="2:10" ht="15.75" x14ac:dyDescent="0.25">
      <c r="B271" s="76"/>
      <c r="C271" s="19" t="s">
        <v>85</v>
      </c>
      <c r="D271" s="11"/>
      <c r="E271" s="241"/>
      <c r="F271" s="11"/>
      <c r="G271" s="7"/>
      <c r="J271" s="1"/>
    </row>
    <row r="272" spans="2:10" ht="15.75" x14ac:dyDescent="0.25">
      <c r="B272" s="76"/>
      <c r="C272" s="19"/>
      <c r="D272" s="59"/>
      <c r="E272" s="76"/>
      <c r="F272" s="242"/>
      <c r="G272" s="7"/>
    </row>
    <row r="273" spans="2:10" ht="20.25" customHeight="1" x14ac:dyDescent="0.25">
      <c r="B273" s="73"/>
      <c r="C273" s="45" t="s">
        <v>84</v>
      </c>
      <c r="D273" s="32">
        <f>D274+D275</f>
        <v>230000</v>
      </c>
      <c r="E273" s="243"/>
      <c r="F273" s="32">
        <f>SUM(D273:E273)</f>
        <v>230000</v>
      </c>
      <c r="G273" s="7"/>
    </row>
    <row r="274" spans="2:10" ht="15.75" x14ac:dyDescent="0.25">
      <c r="B274" s="34">
        <v>1</v>
      </c>
      <c r="C274" s="139" t="s">
        <v>224</v>
      </c>
      <c r="D274" s="16">
        <v>230000</v>
      </c>
      <c r="E274" s="74"/>
      <c r="F274" s="244">
        <v>230000</v>
      </c>
      <c r="G274" s="7"/>
    </row>
    <row r="275" spans="2:10" ht="13.5" customHeight="1" x14ac:dyDescent="0.25">
      <c r="B275" s="245">
        <v>2</v>
      </c>
      <c r="C275" s="47"/>
      <c r="D275" s="16"/>
      <c r="E275" s="74"/>
      <c r="F275" s="244"/>
      <c r="G275" s="7"/>
    </row>
    <row r="276" spans="2:10" ht="54" hidden="1" customHeight="1" x14ac:dyDescent="0.25">
      <c r="B276" s="76"/>
      <c r="C276" s="19"/>
      <c r="D276" s="246"/>
      <c r="E276" s="77"/>
      <c r="F276" s="242"/>
      <c r="G276" s="7"/>
    </row>
    <row r="277" spans="2:10" ht="39.75" customHeight="1" x14ac:dyDescent="0.25">
      <c r="B277" s="76"/>
      <c r="C277" s="79" t="s">
        <v>128</v>
      </c>
      <c r="D277" s="77"/>
      <c r="E277" s="77"/>
      <c r="F277" s="186"/>
      <c r="G277" s="7"/>
    </row>
    <row r="278" spans="2:10" ht="15.75" x14ac:dyDescent="0.25">
      <c r="B278" s="76"/>
      <c r="C278" s="76"/>
      <c r="D278" s="77"/>
      <c r="E278" s="77"/>
      <c r="F278" s="186"/>
      <c r="G278" s="7"/>
    </row>
    <row r="279" spans="2:10" ht="26.25" x14ac:dyDescent="0.25">
      <c r="B279" s="73"/>
      <c r="C279" s="45" t="s">
        <v>49</v>
      </c>
      <c r="D279" s="45" t="s">
        <v>2</v>
      </c>
      <c r="E279" s="45" t="s">
        <v>43</v>
      </c>
      <c r="F279" s="45" t="s">
        <v>4</v>
      </c>
      <c r="G279" s="7"/>
    </row>
    <row r="280" spans="2:10" ht="18" customHeight="1" x14ac:dyDescent="0.25">
      <c r="B280" s="73"/>
      <c r="C280" s="247" t="s">
        <v>44</v>
      </c>
      <c r="D280" s="32">
        <f>D281+D282+D283+D284+D285+D286+D287+D288+D289</f>
        <v>2243676</v>
      </c>
      <c r="E280" s="248">
        <f>E281+E282+E283</f>
        <v>156324</v>
      </c>
      <c r="F280" s="32">
        <f>SUM(D280:E280)</f>
        <v>2400000</v>
      </c>
      <c r="G280" s="7"/>
    </row>
    <row r="281" spans="2:10" ht="36" customHeight="1" x14ac:dyDescent="0.25">
      <c r="B281" s="54">
        <v>1</v>
      </c>
      <c r="C281" s="47" t="s">
        <v>243</v>
      </c>
      <c r="D281" s="278">
        <v>363676</v>
      </c>
      <c r="E281" s="340">
        <v>86324</v>
      </c>
      <c r="F281" s="278">
        <v>450000</v>
      </c>
      <c r="G281" s="7"/>
    </row>
    <row r="282" spans="2:10" ht="15.75" x14ac:dyDescent="0.25">
      <c r="B282" s="54">
        <v>2</v>
      </c>
      <c r="C282" s="250" t="s">
        <v>207</v>
      </c>
      <c r="D282" s="16">
        <v>165000</v>
      </c>
      <c r="E282" s="249">
        <v>35000</v>
      </c>
      <c r="F282" s="16">
        <f t="shared" ref="F282:F289" si="3">D282+E282</f>
        <v>200000</v>
      </c>
      <c r="G282" s="7"/>
    </row>
    <row r="283" spans="2:10" ht="15.75" x14ac:dyDescent="0.25">
      <c r="B283" s="56">
        <v>3</v>
      </c>
      <c r="C283" s="250" t="s">
        <v>208</v>
      </c>
      <c r="D283" s="16">
        <v>165000</v>
      </c>
      <c r="E283" s="143">
        <v>35000</v>
      </c>
      <c r="F283" s="16">
        <f t="shared" si="3"/>
        <v>200000</v>
      </c>
      <c r="G283" s="7"/>
      <c r="J283" s="1"/>
    </row>
    <row r="284" spans="2:10" ht="21" customHeight="1" x14ac:dyDescent="0.25">
      <c r="B284" s="54">
        <v>4</v>
      </c>
      <c r="C284" s="250" t="s">
        <v>209</v>
      </c>
      <c r="D284" s="16">
        <v>200000</v>
      </c>
      <c r="E284" s="143"/>
      <c r="F284" s="16">
        <f t="shared" si="3"/>
        <v>200000</v>
      </c>
      <c r="G284" s="7"/>
      <c r="J284" s="1"/>
    </row>
    <row r="285" spans="2:10" ht="18.75" customHeight="1" x14ac:dyDescent="0.25">
      <c r="B285" s="54">
        <v>5</v>
      </c>
      <c r="C285" s="37" t="s">
        <v>210</v>
      </c>
      <c r="D285" s="16">
        <v>150000</v>
      </c>
      <c r="E285" s="74"/>
      <c r="F285" s="16">
        <f t="shared" si="3"/>
        <v>150000</v>
      </c>
      <c r="G285" s="7"/>
    </row>
    <row r="286" spans="2:10" ht="20.25" customHeight="1" x14ac:dyDescent="0.25">
      <c r="B286" s="56">
        <v>6</v>
      </c>
      <c r="C286" s="37" t="s">
        <v>211</v>
      </c>
      <c r="D286" s="16">
        <v>300000</v>
      </c>
      <c r="E286" s="74"/>
      <c r="F286" s="16">
        <f t="shared" si="3"/>
        <v>300000</v>
      </c>
      <c r="G286" s="7"/>
    </row>
    <row r="287" spans="2:10" ht="19.5" customHeight="1" x14ac:dyDescent="0.25">
      <c r="B287" s="54">
        <v>7</v>
      </c>
      <c r="C287" s="37" t="s">
        <v>212</v>
      </c>
      <c r="D287" s="16">
        <v>300000</v>
      </c>
      <c r="E287" s="74"/>
      <c r="F287" s="16">
        <f t="shared" si="3"/>
        <v>300000</v>
      </c>
      <c r="G287" s="7"/>
    </row>
    <row r="288" spans="2:10" ht="18" customHeight="1" x14ac:dyDescent="0.25">
      <c r="B288" s="54">
        <v>8</v>
      </c>
      <c r="C288" s="37" t="s">
        <v>213</v>
      </c>
      <c r="D288" s="16">
        <v>300000</v>
      </c>
      <c r="E288" s="74"/>
      <c r="F288" s="16">
        <f t="shared" si="3"/>
        <v>300000</v>
      </c>
      <c r="G288" s="7"/>
    </row>
    <row r="289" spans="2:7" ht="16.5" customHeight="1" x14ac:dyDescent="0.25">
      <c r="B289" s="56">
        <v>9</v>
      </c>
      <c r="C289" s="240" t="s">
        <v>214</v>
      </c>
      <c r="D289" s="16">
        <v>300000</v>
      </c>
      <c r="E289" s="74"/>
      <c r="F289" s="16">
        <f t="shared" si="3"/>
        <v>300000</v>
      </c>
      <c r="G289" s="7"/>
    </row>
    <row r="290" spans="2:7" ht="38.25" customHeight="1" x14ac:dyDescent="0.25">
      <c r="B290" s="76"/>
      <c r="C290" s="79" t="s">
        <v>50</v>
      </c>
      <c r="D290" s="77"/>
      <c r="E290" s="77"/>
      <c r="F290" s="77"/>
      <c r="G290" s="7"/>
    </row>
    <row r="291" spans="2:7" ht="15.75" x14ac:dyDescent="0.25">
      <c r="B291" s="76"/>
      <c r="C291" s="76"/>
      <c r="D291" s="77"/>
      <c r="E291" s="77"/>
      <c r="F291" s="77"/>
      <c r="G291" s="7"/>
    </row>
    <row r="292" spans="2:7" ht="15.75" hidden="1" x14ac:dyDescent="0.25">
      <c r="B292" s="76"/>
      <c r="C292" s="76"/>
      <c r="D292" s="77"/>
      <c r="E292" s="77"/>
      <c r="F292" s="77"/>
      <c r="G292" s="7"/>
    </row>
    <row r="293" spans="2:7" ht="26.25" x14ac:dyDescent="0.25">
      <c r="B293" s="73"/>
      <c r="C293" s="213" t="s">
        <v>49</v>
      </c>
      <c r="D293" s="213" t="s">
        <v>2</v>
      </c>
      <c r="E293" s="213" t="s">
        <v>43</v>
      </c>
      <c r="F293" s="213" t="s">
        <v>4</v>
      </c>
      <c r="G293" s="7"/>
    </row>
    <row r="294" spans="2:7" ht="15.75" x14ac:dyDescent="0.25">
      <c r="B294" s="73"/>
      <c r="C294" s="213" t="s">
        <v>44</v>
      </c>
      <c r="D294" s="32">
        <f>D295+D296+D297+D298</f>
        <v>500000</v>
      </c>
      <c r="E294" s="32"/>
      <c r="F294" s="32">
        <f>SUM(D294:E294)</f>
        <v>500000</v>
      </c>
      <c r="G294" s="7"/>
    </row>
    <row r="295" spans="2:7" ht="15.75" x14ac:dyDescent="0.25">
      <c r="B295" s="56">
        <v>1</v>
      </c>
      <c r="C295" s="251" t="s">
        <v>215</v>
      </c>
      <c r="D295" s="16">
        <v>150000</v>
      </c>
      <c r="E295" s="124"/>
      <c r="F295" s="16">
        <v>150000</v>
      </c>
      <c r="G295" s="7"/>
    </row>
    <row r="296" spans="2:7" ht="15.75" x14ac:dyDescent="0.25">
      <c r="B296" s="56">
        <v>2</v>
      </c>
      <c r="C296" s="252" t="s">
        <v>216</v>
      </c>
      <c r="D296" s="16">
        <v>100000</v>
      </c>
      <c r="E296" s="253"/>
      <c r="F296" s="16">
        <v>100000</v>
      </c>
      <c r="G296" s="7"/>
    </row>
    <row r="297" spans="2:7" ht="15.75" x14ac:dyDescent="0.25">
      <c r="B297" s="56">
        <v>3</v>
      </c>
      <c r="C297" s="252" t="s">
        <v>140</v>
      </c>
      <c r="D297" s="16">
        <v>200000</v>
      </c>
      <c r="E297" s="74"/>
      <c r="F297" s="16">
        <v>200000</v>
      </c>
      <c r="G297" s="7"/>
    </row>
    <row r="298" spans="2:7" ht="21" customHeight="1" x14ac:dyDescent="0.25">
      <c r="B298" s="56">
        <v>4</v>
      </c>
      <c r="C298" s="251" t="s">
        <v>217</v>
      </c>
      <c r="D298" s="16">
        <v>50000</v>
      </c>
      <c r="E298" s="254"/>
      <c r="F298" s="16">
        <v>50000</v>
      </c>
      <c r="G298" s="7"/>
    </row>
    <row r="299" spans="2:7" ht="15.75" hidden="1" x14ac:dyDescent="0.25">
      <c r="B299" s="76"/>
      <c r="C299" s="76"/>
      <c r="D299" s="77"/>
      <c r="E299" s="77"/>
      <c r="F299" s="164"/>
      <c r="G299" s="7"/>
    </row>
    <row r="300" spans="2:7" ht="33" customHeight="1" x14ac:dyDescent="0.25">
      <c r="B300" s="76"/>
      <c r="C300" s="79" t="s">
        <v>31</v>
      </c>
      <c r="D300" s="77"/>
      <c r="E300" s="77"/>
      <c r="F300" s="164"/>
      <c r="G300" s="7"/>
    </row>
    <row r="301" spans="2:7" ht="15.75" hidden="1" x14ac:dyDescent="0.25">
      <c r="B301" s="76"/>
      <c r="C301" s="76"/>
      <c r="D301" s="77"/>
      <c r="E301" s="77"/>
      <c r="F301" s="164"/>
      <c r="G301" s="7"/>
    </row>
    <row r="302" spans="2:7" ht="15.75" x14ac:dyDescent="0.25">
      <c r="B302" s="76"/>
      <c r="C302" s="76"/>
      <c r="D302" s="77"/>
      <c r="E302" s="77"/>
      <c r="F302" s="164"/>
      <c r="G302" s="7"/>
    </row>
    <row r="303" spans="2:7" ht="26.25" x14ac:dyDescent="0.25">
      <c r="B303" s="73"/>
      <c r="C303" s="213" t="s">
        <v>49</v>
      </c>
      <c r="D303" s="213" t="s">
        <v>2</v>
      </c>
      <c r="E303" s="213" t="s">
        <v>43</v>
      </c>
      <c r="F303" s="213" t="s">
        <v>4</v>
      </c>
      <c r="G303" s="7"/>
    </row>
    <row r="304" spans="2:7" ht="16.5" thickBot="1" x14ac:dyDescent="0.3">
      <c r="B304" s="73"/>
      <c r="C304" s="255" t="s">
        <v>44</v>
      </c>
      <c r="D304" s="32">
        <f>D305+D306</f>
        <v>250000</v>
      </c>
      <c r="E304" s="32"/>
      <c r="F304" s="32">
        <f>SUM(D304:E304)</f>
        <v>250000</v>
      </c>
      <c r="G304" s="7"/>
    </row>
    <row r="305" spans="2:7" ht="20.25" customHeight="1" x14ac:dyDescent="0.25">
      <c r="B305" s="54">
        <v>1</v>
      </c>
      <c r="C305" s="118" t="s">
        <v>218</v>
      </c>
      <c r="D305" s="16">
        <v>100000</v>
      </c>
      <c r="E305" s="20"/>
      <c r="F305" s="16">
        <v>100000</v>
      </c>
      <c r="G305" s="7"/>
    </row>
    <row r="306" spans="2:7" ht="15.75" x14ac:dyDescent="0.25">
      <c r="B306" s="56">
        <v>2</v>
      </c>
      <c r="C306" s="97" t="s">
        <v>219</v>
      </c>
      <c r="D306" s="16">
        <v>150000</v>
      </c>
      <c r="E306" s="20"/>
      <c r="F306" s="16">
        <v>150000</v>
      </c>
      <c r="G306" s="7"/>
    </row>
    <row r="307" spans="2:7" ht="15.75" x14ac:dyDescent="0.25">
      <c r="B307" s="76"/>
      <c r="C307" s="164"/>
      <c r="D307" s="11"/>
      <c r="E307" s="212"/>
      <c r="F307" s="11"/>
      <c r="G307" s="7"/>
    </row>
    <row r="308" spans="2:7" ht="15.75" x14ac:dyDescent="0.25">
      <c r="B308" s="76"/>
      <c r="C308" s="19" t="s">
        <v>37</v>
      </c>
      <c r="D308" s="11"/>
      <c r="E308" s="212"/>
      <c r="F308" s="11"/>
      <c r="G308" s="7"/>
    </row>
    <row r="309" spans="2:7" ht="15.75" x14ac:dyDescent="0.25">
      <c r="B309" s="76"/>
      <c r="C309" s="164"/>
      <c r="D309" s="11"/>
      <c r="E309" s="212"/>
      <c r="F309" s="11"/>
      <c r="G309" s="7"/>
    </row>
    <row r="310" spans="2:7" ht="26.25" x14ac:dyDescent="0.25">
      <c r="B310" s="73"/>
      <c r="C310" s="213" t="s">
        <v>49</v>
      </c>
      <c r="D310" s="42" t="s">
        <v>2</v>
      </c>
      <c r="E310" s="42" t="s">
        <v>3</v>
      </c>
      <c r="F310" s="83" t="s">
        <v>4</v>
      </c>
      <c r="G310" s="7"/>
    </row>
    <row r="311" spans="2:7" ht="15.75" x14ac:dyDescent="0.25">
      <c r="B311" s="73"/>
      <c r="C311" s="190"/>
      <c r="D311" s="194">
        <f>D312+D313</f>
        <v>350000</v>
      </c>
      <c r="E311" s="167">
        <v>250000</v>
      </c>
      <c r="F311" s="51">
        <f>SUM(D311:E311)</f>
        <v>600000</v>
      </c>
      <c r="G311" s="7"/>
    </row>
    <row r="312" spans="2:7" ht="15.75" x14ac:dyDescent="0.25">
      <c r="B312" s="195">
        <v>1</v>
      </c>
      <c r="C312" s="110" t="s">
        <v>220</v>
      </c>
      <c r="D312" s="20">
        <v>150000</v>
      </c>
      <c r="E312" s="196">
        <v>250000</v>
      </c>
      <c r="F312" s="20">
        <v>400000</v>
      </c>
      <c r="G312" s="7"/>
    </row>
    <row r="313" spans="2:7" ht="15.75" x14ac:dyDescent="0.25">
      <c r="B313" s="195">
        <v>2</v>
      </c>
      <c r="C313" s="74" t="s">
        <v>221</v>
      </c>
      <c r="D313" s="20">
        <v>200000</v>
      </c>
      <c r="E313" s="196"/>
      <c r="F313" s="20">
        <v>200000</v>
      </c>
      <c r="G313" s="7"/>
    </row>
    <row r="314" spans="2:7" ht="15.75" x14ac:dyDescent="0.25">
      <c r="B314" s="76"/>
      <c r="C314" s="76"/>
      <c r="D314" s="77"/>
      <c r="E314" s="77"/>
      <c r="F314" s="77"/>
      <c r="G314" s="7"/>
    </row>
    <row r="315" spans="2:7" ht="15.75" x14ac:dyDescent="0.25">
      <c r="B315" s="76"/>
      <c r="C315" s="76"/>
      <c r="D315" s="77"/>
      <c r="E315" s="77"/>
      <c r="F315" s="77"/>
      <c r="G315" s="7"/>
    </row>
    <row r="316" spans="2:7" ht="15.75" x14ac:dyDescent="0.25">
      <c r="B316" s="76"/>
      <c r="C316" s="79" t="s">
        <v>124</v>
      </c>
      <c r="D316" s="77"/>
      <c r="E316" s="77"/>
      <c r="F316" s="77"/>
      <c r="G316" s="7"/>
    </row>
    <row r="317" spans="2:7" ht="15.75" x14ac:dyDescent="0.25">
      <c r="B317" s="197"/>
      <c r="C317" s="256" t="s">
        <v>58</v>
      </c>
      <c r="D317" s="15" t="s">
        <v>59</v>
      </c>
      <c r="E317" s="77"/>
      <c r="F317" s="77"/>
      <c r="G317" s="7"/>
    </row>
    <row r="318" spans="2:7" ht="15.75" x14ac:dyDescent="0.25">
      <c r="B318" s="257">
        <v>1</v>
      </c>
      <c r="C318" s="197" t="s">
        <v>56</v>
      </c>
      <c r="D318" s="20">
        <v>19925293</v>
      </c>
      <c r="E318" s="186"/>
      <c r="F318" s="77"/>
      <c r="G318" s="7"/>
    </row>
    <row r="319" spans="2:7" ht="15.75" x14ac:dyDescent="0.25">
      <c r="B319" s="257">
        <v>2</v>
      </c>
      <c r="C319" s="197" t="s">
        <v>55</v>
      </c>
      <c r="D319" s="20">
        <f>F9+F22+F37+F46+F55+F72+F100+F123+F134+F146+F154</f>
        <v>3592049</v>
      </c>
      <c r="E319" s="186"/>
      <c r="F319" s="77"/>
      <c r="G319" s="7"/>
    </row>
    <row r="320" spans="2:7" ht="15.75" x14ac:dyDescent="0.25">
      <c r="B320" s="257">
        <v>3</v>
      </c>
      <c r="C320" s="197" t="s">
        <v>132</v>
      </c>
      <c r="D320" s="20">
        <f>F66+F91+F114+F126+F138+F158</f>
        <v>1810000</v>
      </c>
      <c r="E320" s="258"/>
      <c r="F320" s="259"/>
      <c r="G320" s="7"/>
    </row>
    <row r="321" spans="1:7" ht="15" customHeight="1" x14ac:dyDescent="0.25">
      <c r="B321" s="257">
        <v>4</v>
      </c>
      <c r="C321" s="197" t="s">
        <v>54</v>
      </c>
      <c r="D321" s="20">
        <f>F26+F86+F109</f>
        <v>694612</v>
      </c>
      <c r="E321" s="186"/>
      <c r="F321" s="77"/>
      <c r="G321" s="7"/>
    </row>
    <row r="322" spans="1:7" ht="15.75" x14ac:dyDescent="0.25">
      <c r="B322" s="257">
        <v>5</v>
      </c>
      <c r="C322" s="197" t="s">
        <v>53</v>
      </c>
      <c r="D322" s="20">
        <f>F171+F183+F251+F266+F273+F280+F294+F304+F311</f>
        <v>8757000</v>
      </c>
      <c r="E322" s="260"/>
      <c r="F322" s="77"/>
      <c r="G322" s="7"/>
    </row>
    <row r="323" spans="1:7" ht="15.75" x14ac:dyDescent="0.25">
      <c r="B323" s="261"/>
      <c r="C323" s="262" t="s">
        <v>57</v>
      </c>
      <c r="D323" s="18">
        <f>SUM(D318:D322)</f>
        <v>34778954</v>
      </c>
      <c r="E323" s="263"/>
      <c r="F323" s="77"/>
      <c r="G323" s="7"/>
    </row>
    <row r="324" spans="1:7" ht="15.75" x14ac:dyDescent="0.25">
      <c r="B324" s="76"/>
      <c r="C324" s="264"/>
      <c r="D324" s="265"/>
      <c r="E324" s="58"/>
      <c r="F324" s="58"/>
      <c r="G324" s="7"/>
    </row>
    <row r="325" spans="1:7" ht="15.75" x14ac:dyDescent="0.25">
      <c r="B325" s="76"/>
      <c r="C325" s="76"/>
      <c r="D325" s="77"/>
      <c r="E325" s="58"/>
      <c r="F325" s="58"/>
      <c r="G325" s="7"/>
    </row>
    <row r="326" spans="1:7" ht="39.75" customHeight="1" x14ac:dyDescent="0.25">
      <c r="B326" s="76"/>
      <c r="C326" s="266" t="s">
        <v>159</v>
      </c>
      <c r="D326" s="77"/>
      <c r="E326" s="77"/>
      <c r="F326" s="77"/>
      <c r="G326" s="7"/>
    </row>
    <row r="327" spans="1:7" ht="12.75" customHeight="1" x14ac:dyDescent="0.25">
      <c r="B327" s="76"/>
      <c r="C327" s="76"/>
      <c r="D327" s="77"/>
      <c r="E327" s="77"/>
      <c r="F327" s="77"/>
      <c r="G327" s="7"/>
    </row>
    <row r="328" spans="1:7" ht="15.75" hidden="1" x14ac:dyDescent="0.25">
      <c r="B328" s="14"/>
      <c r="C328" s="14"/>
      <c r="D328" s="164"/>
      <c r="E328" s="164"/>
      <c r="F328" s="164"/>
      <c r="G328" s="7"/>
    </row>
    <row r="329" spans="1:7" ht="15.75" x14ac:dyDescent="0.25">
      <c r="B329" s="359"/>
      <c r="C329" s="360" t="s">
        <v>0</v>
      </c>
      <c r="D329" s="22"/>
      <c r="E329" s="22"/>
      <c r="F329" s="23"/>
      <c r="G329" s="7"/>
    </row>
    <row r="330" spans="1:7" ht="15.75" x14ac:dyDescent="0.25">
      <c r="B330" s="359"/>
      <c r="C330" s="360"/>
      <c r="D330" s="22"/>
      <c r="E330" s="22"/>
      <c r="F330" s="22"/>
      <c r="G330" s="7"/>
    </row>
    <row r="331" spans="1:7" ht="15.75" x14ac:dyDescent="0.25">
      <c r="B331" s="361"/>
      <c r="C331" s="361"/>
      <c r="D331" s="24"/>
      <c r="E331" s="24"/>
      <c r="F331" s="25"/>
      <c r="G331" s="7"/>
    </row>
    <row r="332" spans="1:7" ht="27" thickBot="1" x14ac:dyDescent="0.3">
      <c r="B332" s="160"/>
      <c r="C332" s="27" t="s">
        <v>1</v>
      </c>
      <c r="D332" s="28" t="s">
        <v>2</v>
      </c>
      <c r="E332" s="28" t="s">
        <v>3</v>
      </c>
      <c r="F332" s="29" t="s">
        <v>4</v>
      </c>
      <c r="G332" s="7"/>
    </row>
    <row r="333" spans="1:7" ht="16.5" thickBot="1" x14ac:dyDescent="0.3">
      <c r="A333" s="6"/>
      <c r="B333" s="267"/>
      <c r="C333" s="268"/>
      <c r="D333" s="32">
        <f>D334+D335+D336+D337+D338+D339+D340+D341+D342+D343</f>
        <v>221450</v>
      </c>
      <c r="E333" s="33"/>
      <c r="F333" s="32">
        <f>SUM(D333:E333)</f>
        <v>221450</v>
      </c>
      <c r="G333" s="7"/>
    </row>
    <row r="334" spans="1:7" ht="15.75" x14ac:dyDescent="0.25">
      <c r="A334" s="6"/>
      <c r="B334" s="34">
        <v>1</v>
      </c>
      <c r="C334" s="35" t="s">
        <v>86</v>
      </c>
      <c r="D334" s="16">
        <v>15000</v>
      </c>
      <c r="E334" s="36"/>
      <c r="F334" s="16">
        <v>15000</v>
      </c>
      <c r="G334" s="7"/>
    </row>
    <row r="335" spans="1:7" ht="15.75" x14ac:dyDescent="0.25">
      <c r="A335" s="6"/>
      <c r="B335" s="34">
        <v>2</v>
      </c>
      <c r="C335" s="37" t="s">
        <v>60</v>
      </c>
      <c r="D335" s="16">
        <v>10000</v>
      </c>
      <c r="E335" s="36"/>
      <c r="F335" s="16">
        <v>10000</v>
      </c>
      <c r="G335" s="7"/>
    </row>
    <row r="336" spans="1:7" ht="15.75" x14ac:dyDescent="0.25">
      <c r="A336" s="6"/>
      <c r="B336" s="34">
        <v>3</v>
      </c>
      <c r="C336" s="37" t="s">
        <v>61</v>
      </c>
      <c r="D336" s="16">
        <v>30000</v>
      </c>
      <c r="E336" s="36"/>
      <c r="F336" s="16">
        <v>30000</v>
      </c>
      <c r="G336" s="7"/>
    </row>
    <row r="337" spans="1:7" ht="15.75" x14ac:dyDescent="0.25">
      <c r="A337" s="6"/>
      <c r="B337" s="34">
        <v>4</v>
      </c>
      <c r="C337" s="37" t="s">
        <v>23</v>
      </c>
      <c r="D337" s="16">
        <v>26000</v>
      </c>
      <c r="E337" s="36"/>
      <c r="F337" s="16">
        <v>26000</v>
      </c>
      <c r="G337" s="7"/>
    </row>
    <row r="338" spans="1:7" ht="15.75" x14ac:dyDescent="0.25">
      <c r="A338" s="6"/>
      <c r="B338" s="34">
        <v>5</v>
      </c>
      <c r="C338" s="38" t="s">
        <v>5</v>
      </c>
      <c r="D338" s="16">
        <v>30000</v>
      </c>
      <c r="E338" s="36"/>
      <c r="F338" s="16">
        <v>30000</v>
      </c>
      <c r="G338" s="7"/>
    </row>
    <row r="339" spans="1:7" ht="15.75" x14ac:dyDescent="0.25">
      <c r="A339" s="6"/>
      <c r="B339" s="34">
        <v>6</v>
      </c>
      <c r="C339" s="38" t="s">
        <v>6</v>
      </c>
      <c r="D339" s="16">
        <v>20000</v>
      </c>
      <c r="E339" s="36"/>
      <c r="F339" s="16">
        <v>20000</v>
      </c>
      <c r="G339" s="7"/>
    </row>
    <row r="340" spans="1:7" ht="15.75" x14ac:dyDescent="0.25">
      <c r="A340" s="6"/>
      <c r="B340" s="34">
        <v>7</v>
      </c>
      <c r="C340" s="38" t="s">
        <v>7</v>
      </c>
      <c r="D340" s="16">
        <v>12000</v>
      </c>
      <c r="E340" s="36"/>
      <c r="F340" s="16">
        <v>12000</v>
      </c>
      <c r="G340" s="7"/>
    </row>
    <row r="341" spans="1:7" ht="15.75" x14ac:dyDescent="0.25">
      <c r="A341" s="6"/>
      <c r="B341" s="34">
        <v>8</v>
      </c>
      <c r="C341" s="38" t="s">
        <v>62</v>
      </c>
      <c r="D341" s="16">
        <v>25000</v>
      </c>
      <c r="E341" s="36"/>
      <c r="F341" s="16">
        <v>25000</v>
      </c>
      <c r="G341" s="7"/>
    </row>
    <row r="342" spans="1:7" ht="15.75" x14ac:dyDescent="0.25">
      <c r="A342" s="6"/>
      <c r="B342" s="34">
        <v>9</v>
      </c>
      <c r="C342" s="38" t="s">
        <v>63</v>
      </c>
      <c r="D342" s="16">
        <v>25000</v>
      </c>
      <c r="E342" s="36"/>
      <c r="F342" s="16">
        <v>25000</v>
      </c>
      <c r="G342" s="7"/>
    </row>
    <row r="343" spans="1:7" ht="15.75" x14ac:dyDescent="0.25">
      <c r="A343" s="6"/>
      <c r="B343" s="34">
        <v>10</v>
      </c>
      <c r="C343" s="38" t="s">
        <v>170</v>
      </c>
      <c r="D343" s="16">
        <v>28450</v>
      </c>
      <c r="E343" s="36"/>
      <c r="F343" s="16">
        <v>28450</v>
      </c>
      <c r="G343" s="7"/>
    </row>
    <row r="344" spans="1:7" ht="15.75" x14ac:dyDescent="0.25">
      <c r="B344" s="39"/>
      <c r="C344" s="40"/>
      <c r="D344" s="16"/>
      <c r="E344" s="36"/>
      <c r="F344" s="16"/>
      <c r="G344" s="7"/>
    </row>
    <row r="345" spans="1:7" ht="15.75" x14ac:dyDescent="0.25">
      <c r="B345" s="41"/>
      <c r="C345" s="42" t="s">
        <v>125</v>
      </c>
      <c r="D345" s="43"/>
      <c r="E345" s="44"/>
      <c r="F345" s="43">
        <f>SUM(D345:E345)</f>
        <v>0</v>
      </c>
      <c r="G345" s="7"/>
    </row>
    <row r="346" spans="1:7" ht="15.75" x14ac:dyDescent="0.25">
      <c r="B346" s="41"/>
      <c r="C346" s="45"/>
      <c r="D346" s="32">
        <f>D347</f>
        <v>25000</v>
      </c>
      <c r="E346" s="33"/>
      <c r="F346" s="32">
        <f>SUM(D346:E346)</f>
        <v>25000</v>
      </c>
      <c r="G346" s="7"/>
    </row>
    <row r="347" spans="1:7" ht="15.75" x14ac:dyDescent="0.25">
      <c r="B347" s="46">
        <v>1</v>
      </c>
      <c r="C347" s="47" t="s">
        <v>33</v>
      </c>
      <c r="D347" s="16">
        <v>25000</v>
      </c>
      <c r="E347" s="36"/>
      <c r="F347" s="16">
        <v>25000</v>
      </c>
      <c r="G347" s="7"/>
    </row>
    <row r="348" spans="1:7" ht="15.75" x14ac:dyDescent="0.25">
      <c r="B348" s="39"/>
      <c r="C348" s="40"/>
      <c r="D348" s="16"/>
      <c r="E348" s="36"/>
      <c r="F348" s="16"/>
      <c r="G348" s="7"/>
    </row>
    <row r="349" spans="1:7" ht="16.5" thickBot="1" x14ac:dyDescent="0.3">
      <c r="B349" s="48"/>
      <c r="C349" s="27" t="s">
        <v>8</v>
      </c>
      <c r="D349" s="49"/>
      <c r="E349" s="50"/>
      <c r="F349" s="51"/>
      <c r="G349" s="7"/>
    </row>
    <row r="350" spans="1:7" ht="15.75" x14ac:dyDescent="0.25">
      <c r="B350" s="52"/>
      <c r="C350" s="53"/>
      <c r="D350" s="32">
        <f>D351+D352+D353+D354</f>
        <v>486743</v>
      </c>
      <c r="E350" s="85"/>
      <c r="F350" s="32">
        <f>SUM(D350:E350)</f>
        <v>486743</v>
      </c>
      <c r="G350" s="7"/>
    </row>
    <row r="351" spans="1:7" ht="15.75" x14ac:dyDescent="0.25">
      <c r="B351" s="54">
        <v>1</v>
      </c>
      <c r="C351" s="35" t="s">
        <v>9</v>
      </c>
      <c r="D351" s="16">
        <v>438743</v>
      </c>
      <c r="E351" s="55"/>
      <c r="F351" s="16">
        <v>438743</v>
      </c>
      <c r="G351" s="7"/>
    </row>
    <row r="352" spans="1:7" ht="15.75" x14ac:dyDescent="0.25">
      <c r="B352" s="56">
        <v>2</v>
      </c>
      <c r="C352" s="37" t="s">
        <v>10</v>
      </c>
      <c r="D352" s="16">
        <v>29000</v>
      </c>
      <c r="E352" s="55"/>
      <c r="F352" s="16">
        <v>29000</v>
      </c>
      <c r="G352" s="7"/>
    </row>
    <row r="353" spans="2:7" ht="15.75" x14ac:dyDescent="0.25">
      <c r="B353" s="56">
        <v>3</v>
      </c>
      <c r="C353" s="37" t="s">
        <v>11</v>
      </c>
      <c r="D353" s="16">
        <v>3000</v>
      </c>
      <c r="E353" s="55"/>
      <c r="F353" s="16">
        <v>3000</v>
      </c>
      <c r="G353" s="7"/>
    </row>
    <row r="354" spans="2:7" ht="15.75" x14ac:dyDescent="0.25">
      <c r="B354" s="56">
        <v>4</v>
      </c>
      <c r="C354" s="37" t="s">
        <v>12</v>
      </c>
      <c r="D354" s="16">
        <v>16000</v>
      </c>
      <c r="E354" s="57"/>
      <c r="F354" s="16">
        <v>16000</v>
      </c>
      <c r="G354" s="7"/>
    </row>
    <row r="355" spans="2:7" ht="15.75" x14ac:dyDescent="0.25">
      <c r="B355" s="10"/>
      <c r="C355" s="14"/>
      <c r="D355" s="58"/>
      <c r="E355" s="58"/>
      <c r="F355" s="59"/>
      <c r="G355" s="7"/>
    </row>
    <row r="356" spans="2:7" ht="9" customHeight="1" x14ac:dyDescent="0.25">
      <c r="B356" s="10"/>
      <c r="C356" s="14"/>
      <c r="D356" s="58"/>
      <c r="E356" s="58"/>
      <c r="F356" s="59"/>
      <c r="G356" s="7"/>
    </row>
    <row r="357" spans="2:7" ht="15.75" hidden="1" x14ac:dyDescent="0.25">
      <c r="B357" s="10"/>
      <c r="C357" s="76"/>
      <c r="D357" s="77"/>
      <c r="E357" s="77"/>
      <c r="F357" s="78"/>
      <c r="G357" s="7"/>
    </row>
    <row r="358" spans="2:7" ht="10.5" customHeight="1" x14ac:dyDescent="0.25">
      <c r="B358" s="10"/>
      <c r="C358" s="76"/>
      <c r="D358" s="77"/>
      <c r="E358" s="77"/>
      <c r="F358" s="78"/>
      <c r="G358" s="7"/>
    </row>
    <row r="359" spans="2:7" ht="15.75" x14ac:dyDescent="0.25">
      <c r="B359" s="10"/>
      <c r="C359" s="79" t="s">
        <v>15</v>
      </c>
      <c r="D359" s="77"/>
      <c r="E359" s="77"/>
      <c r="F359" s="78"/>
      <c r="G359" s="7"/>
    </row>
    <row r="360" spans="2:7" ht="15.75" x14ac:dyDescent="0.25">
      <c r="B360" s="10"/>
      <c r="C360" s="76"/>
      <c r="D360" s="77"/>
      <c r="E360" s="77"/>
      <c r="F360" s="78"/>
      <c r="G360" s="7"/>
    </row>
    <row r="361" spans="2:7" ht="15.75" x14ac:dyDescent="0.25">
      <c r="B361" s="8"/>
      <c r="C361" s="8"/>
      <c r="D361" s="80"/>
      <c r="E361" s="80"/>
      <c r="F361" s="81"/>
      <c r="G361" s="7"/>
    </row>
    <row r="362" spans="2:7" ht="26.25" x14ac:dyDescent="0.25">
      <c r="B362" s="82"/>
      <c r="C362" s="42" t="s">
        <v>16</v>
      </c>
      <c r="D362" s="42" t="s">
        <v>2</v>
      </c>
      <c r="E362" s="42" t="s">
        <v>3</v>
      </c>
      <c r="F362" s="83" t="s">
        <v>4</v>
      </c>
      <c r="G362" s="7"/>
    </row>
    <row r="363" spans="2:7" ht="15.75" x14ac:dyDescent="0.25">
      <c r="B363" s="65"/>
      <c r="C363" s="84"/>
      <c r="D363" s="32">
        <f>D364+D365</f>
        <v>140000</v>
      </c>
      <c r="E363" s="86"/>
      <c r="F363" s="32">
        <f>SUM(D363:E363)</f>
        <v>140000</v>
      </c>
      <c r="G363" s="7"/>
    </row>
    <row r="364" spans="2:7" ht="15.75" x14ac:dyDescent="0.25">
      <c r="B364" s="34">
        <v>2</v>
      </c>
      <c r="C364" s="87" t="s">
        <v>172</v>
      </c>
      <c r="D364" s="20">
        <v>80000</v>
      </c>
      <c r="E364" s="88"/>
      <c r="F364" s="20">
        <v>80000</v>
      </c>
      <c r="G364" s="7"/>
    </row>
    <row r="365" spans="2:7" ht="15.75" x14ac:dyDescent="0.25">
      <c r="B365" s="34">
        <v>3</v>
      </c>
      <c r="C365" s="87" t="s">
        <v>173</v>
      </c>
      <c r="D365" s="20">
        <v>60000</v>
      </c>
      <c r="E365" s="70"/>
      <c r="F365" s="20">
        <v>60000</v>
      </c>
      <c r="G365" s="7"/>
    </row>
    <row r="366" spans="2:7" ht="15.75" x14ac:dyDescent="0.25">
      <c r="B366" s="10"/>
      <c r="C366" s="8"/>
      <c r="D366" s="80"/>
      <c r="E366" s="80"/>
      <c r="F366" s="81"/>
      <c r="G366" s="7"/>
    </row>
    <row r="367" spans="2:7" ht="12" customHeight="1" x14ac:dyDescent="0.25">
      <c r="B367" s="8"/>
      <c r="C367" s="8"/>
      <c r="D367" s="80"/>
      <c r="E367" s="80"/>
      <c r="F367" s="81"/>
      <c r="G367" s="7"/>
    </row>
    <row r="368" spans="2:7" ht="15.75" hidden="1" x14ac:dyDescent="0.25">
      <c r="B368" s="8"/>
      <c r="C368" s="8"/>
      <c r="D368" s="80"/>
      <c r="E368" s="80"/>
      <c r="F368" s="81"/>
      <c r="G368" s="7"/>
    </row>
    <row r="369" spans="2:7" ht="15.75" x14ac:dyDescent="0.25">
      <c r="B369" s="8"/>
      <c r="C369" s="8" t="s">
        <v>17</v>
      </c>
      <c r="D369" s="80"/>
      <c r="E369" s="80"/>
      <c r="F369" s="81"/>
      <c r="G369" s="7"/>
    </row>
    <row r="370" spans="2:7" ht="16.5" thickBot="1" x14ac:dyDescent="0.3">
      <c r="B370" s="10"/>
      <c r="C370" s="89"/>
      <c r="D370" s="89"/>
      <c r="E370" s="89"/>
      <c r="F370" s="90"/>
      <c r="G370" s="7"/>
    </row>
    <row r="371" spans="2:7" ht="26.25" x14ac:dyDescent="0.25">
      <c r="B371" s="91"/>
      <c r="C371" s="92" t="s">
        <v>18</v>
      </c>
      <c r="D371" s="42" t="s">
        <v>2</v>
      </c>
      <c r="E371" s="42" t="s">
        <v>3</v>
      </c>
      <c r="F371" s="83" t="s">
        <v>4</v>
      </c>
      <c r="G371" s="7"/>
    </row>
    <row r="372" spans="2:7" ht="15.75" x14ac:dyDescent="0.25">
      <c r="B372" s="52"/>
      <c r="C372" s="93"/>
      <c r="D372" s="94">
        <f>D373+D374+D375+D376+D377+D378+D379+D380+D381</f>
        <v>1081588</v>
      </c>
      <c r="E372" s="84"/>
      <c r="F372" s="51">
        <f>SUM(D372:E372)</f>
        <v>1081588</v>
      </c>
      <c r="G372" s="7"/>
    </row>
    <row r="373" spans="2:7" ht="15.75" x14ac:dyDescent="0.25">
      <c r="B373" s="54">
        <v>1</v>
      </c>
      <c r="C373" s="95" t="s">
        <v>174</v>
      </c>
      <c r="D373" s="20">
        <v>120000</v>
      </c>
      <c r="E373" s="96"/>
      <c r="F373" s="20">
        <v>120000</v>
      </c>
      <c r="G373" s="7"/>
    </row>
    <row r="374" spans="2:7" ht="15.75" x14ac:dyDescent="0.25">
      <c r="B374" s="56">
        <v>2</v>
      </c>
      <c r="C374" s="97" t="s">
        <v>175</v>
      </c>
      <c r="D374" s="20">
        <v>240000</v>
      </c>
      <c r="E374" s="96"/>
      <c r="F374" s="20">
        <v>240000</v>
      </c>
      <c r="G374" s="7"/>
    </row>
    <row r="375" spans="2:7" ht="15.75" x14ac:dyDescent="0.25">
      <c r="B375" s="56">
        <v>3</v>
      </c>
      <c r="C375" s="97" t="s">
        <v>65</v>
      </c>
      <c r="D375" s="20">
        <v>175000</v>
      </c>
      <c r="E375" s="57"/>
      <c r="F375" s="20">
        <v>175000</v>
      </c>
      <c r="G375" s="7"/>
    </row>
    <row r="376" spans="2:7" ht="15.75" x14ac:dyDescent="0.25">
      <c r="B376" s="54">
        <v>4</v>
      </c>
      <c r="C376" s="97" t="s">
        <v>87</v>
      </c>
      <c r="D376" s="20">
        <v>140000</v>
      </c>
      <c r="E376" s="57"/>
      <c r="F376" s="20">
        <v>140000</v>
      </c>
      <c r="G376" s="7"/>
    </row>
    <row r="377" spans="2:7" ht="15.75" x14ac:dyDescent="0.25">
      <c r="B377" s="56">
        <v>5</v>
      </c>
      <c r="C377" s="98" t="s">
        <v>66</v>
      </c>
      <c r="D377" s="20">
        <v>30000</v>
      </c>
      <c r="E377" s="57"/>
      <c r="F377" s="20">
        <v>30000</v>
      </c>
      <c r="G377" s="7"/>
    </row>
    <row r="378" spans="2:7" ht="15.75" x14ac:dyDescent="0.25">
      <c r="B378" s="56">
        <v>6</v>
      </c>
      <c r="C378" s="100" t="s">
        <v>24</v>
      </c>
      <c r="D378" s="20">
        <v>116588</v>
      </c>
      <c r="E378" s="57"/>
      <c r="F378" s="20">
        <v>116588</v>
      </c>
      <c r="G378" s="7"/>
    </row>
    <row r="379" spans="2:7" ht="15.75" x14ac:dyDescent="0.25">
      <c r="B379" s="54">
        <v>7</v>
      </c>
      <c r="C379" s="100" t="s">
        <v>176</v>
      </c>
      <c r="D379" s="20">
        <v>45000</v>
      </c>
      <c r="E379" s="57"/>
      <c r="F379" s="20">
        <v>45000</v>
      </c>
      <c r="G379" s="7"/>
    </row>
    <row r="380" spans="2:7" ht="15.75" x14ac:dyDescent="0.25">
      <c r="B380" s="56">
        <v>8</v>
      </c>
      <c r="C380" s="100" t="s">
        <v>19</v>
      </c>
      <c r="D380" s="20">
        <v>200000</v>
      </c>
      <c r="E380" s="99"/>
      <c r="F380" s="20">
        <v>200000</v>
      </c>
      <c r="G380" s="7"/>
    </row>
    <row r="381" spans="2:7" ht="15.75" x14ac:dyDescent="0.25">
      <c r="B381" s="56">
        <v>9</v>
      </c>
      <c r="C381" s="102" t="s">
        <v>67</v>
      </c>
      <c r="D381" s="20">
        <v>15000</v>
      </c>
      <c r="E381" s="101"/>
      <c r="F381" s="20">
        <v>15000</v>
      </c>
      <c r="G381" s="7"/>
    </row>
    <row r="382" spans="2:7" ht="15.75" x14ac:dyDescent="0.25">
      <c r="B382" s="270">
        <v>10</v>
      </c>
      <c r="C382" s="102"/>
      <c r="D382" s="20"/>
      <c r="E382" s="101"/>
      <c r="F382" s="16"/>
      <c r="G382" s="7"/>
    </row>
    <row r="383" spans="2:7" ht="15.75" x14ac:dyDescent="0.25">
      <c r="B383" s="270">
        <v>11</v>
      </c>
      <c r="C383" s="102"/>
      <c r="D383" s="20"/>
      <c r="E383" s="101"/>
      <c r="F383" s="16"/>
      <c r="G383" s="7"/>
    </row>
    <row r="384" spans="2:7" ht="15.75" x14ac:dyDescent="0.25">
      <c r="B384" s="271"/>
      <c r="C384" s="272" t="s">
        <v>20</v>
      </c>
      <c r="D384" s="273"/>
      <c r="E384" s="33">
        <f>E385</f>
        <v>130000</v>
      </c>
      <c r="F384" s="32">
        <f>SUM(D384:E384)</f>
        <v>130000</v>
      </c>
      <c r="G384" s="7"/>
    </row>
    <row r="385" spans="2:7" ht="15.75" x14ac:dyDescent="0.25">
      <c r="B385" s="274">
        <v>1</v>
      </c>
      <c r="C385" s="104" t="s">
        <v>225</v>
      </c>
      <c r="D385" s="105"/>
      <c r="E385" s="36">
        <v>130000</v>
      </c>
      <c r="F385" s="16">
        <v>130000</v>
      </c>
      <c r="G385" s="7"/>
    </row>
    <row r="386" spans="2:7" ht="15.75" x14ac:dyDescent="0.25">
      <c r="B386" s="275"/>
      <c r="C386" s="276"/>
      <c r="D386" s="58"/>
      <c r="E386" s="58"/>
      <c r="F386" s="277"/>
      <c r="G386" s="7"/>
    </row>
    <row r="387" spans="2:7" ht="15.75" x14ac:dyDescent="0.25">
      <c r="B387" s="10"/>
      <c r="C387" s="14"/>
      <c r="D387" s="164"/>
      <c r="E387" s="164"/>
      <c r="F387" s="111"/>
      <c r="G387" s="7"/>
    </row>
    <row r="388" spans="2:7" ht="15.75" hidden="1" x14ac:dyDescent="0.25">
      <c r="B388" s="10"/>
      <c r="C388" s="14"/>
      <c r="D388" s="164"/>
      <c r="E388" s="164"/>
      <c r="F388" s="111"/>
      <c r="G388" s="7"/>
    </row>
    <row r="389" spans="2:7" ht="15.75" x14ac:dyDescent="0.25">
      <c r="B389" s="10"/>
      <c r="C389" s="60" t="s">
        <v>21</v>
      </c>
      <c r="D389" s="14"/>
      <c r="E389" s="14"/>
      <c r="F389" s="111"/>
      <c r="G389" s="7"/>
    </row>
    <row r="390" spans="2:7" ht="16.5" thickBot="1" x14ac:dyDescent="0.3">
      <c r="B390" s="10"/>
      <c r="C390" s="112"/>
      <c r="D390" s="112"/>
      <c r="E390" s="112"/>
      <c r="F390" s="11"/>
      <c r="G390" s="7"/>
    </row>
    <row r="391" spans="2:7" ht="27" thickBot="1" x14ac:dyDescent="0.3">
      <c r="B391" s="113"/>
      <c r="C391" s="114" t="s">
        <v>22</v>
      </c>
      <c r="D391" s="42" t="s">
        <v>2</v>
      </c>
      <c r="E391" s="42" t="s">
        <v>3</v>
      </c>
      <c r="F391" s="83" t="s">
        <v>4</v>
      </c>
      <c r="G391" s="7"/>
    </row>
    <row r="392" spans="2:7" ht="16.5" thickBot="1" x14ac:dyDescent="0.3">
      <c r="B392" s="115"/>
      <c r="C392" s="116"/>
      <c r="D392" s="51">
        <f>D393+D394+D395+D396+D397+D398+D399+D400+D401+D402+D403+D404+D405</f>
        <v>900412</v>
      </c>
      <c r="E392" s="51">
        <f>E393</f>
        <v>30000</v>
      </c>
      <c r="F392" s="51">
        <f>SUM(D392:E392)</f>
        <v>930412</v>
      </c>
      <c r="G392" s="7"/>
    </row>
    <row r="393" spans="2:7" ht="15.75" x14ac:dyDescent="0.25">
      <c r="B393" s="117">
        <v>1</v>
      </c>
      <c r="C393" s="118" t="s">
        <v>68</v>
      </c>
      <c r="D393" s="119">
        <v>623412</v>
      </c>
      <c r="E393" s="120">
        <v>30000</v>
      </c>
      <c r="F393" s="16">
        <f>D393+E393</f>
        <v>653412</v>
      </c>
      <c r="G393" s="7"/>
    </row>
    <row r="394" spans="2:7" ht="15.75" x14ac:dyDescent="0.25">
      <c r="B394" s="56">
        <v>2</v>
      </c>
      <c r="C394" s="97" t="s">
        <v>69</v>
      </c>
      <c r="D394" s="119">
        <v>40000</v>
      </c>
      <c r="E394" s="120"/>
      <c r="F394" s="16">
        <f t="shared" ref="F394:F405" si="4">D394+E394</f>
        <v>40000</v>
      </c>
      <c r="G394" s="7"/>
    </row>
    <row r="395" spans="2:7" ht="16.5" thickBot="1" x14ac:dyDescent="0.3">
      <c r="B395" s="56">
        <v>3</v>
      </c>
      <c r="C395" s="97" t="s">
        <v>64</v>
      </c>
      <c r="D395" s="119">
        <v>20000</v>
      </c>
      <c r="E395" s="120"/>
      <c r="F395" s="16">
        <f t="shared" si="4"/>
        <v>20000</v>
      </c>
      <c r="G395" s="7"/>
    </row>
    <row r="396" spans="2:7" ht="15.75" x14ac:dyDescent="0.25">
      <c r="B396" s="117">
        <v>4</v>
      </c>
      <c r="C396" s="97" t="s">
        <v>70</v>
      </c>
      <c r="D396" s="119">
        <v>30000</v>
      </c>
      <c r="E396" s="120"/>
      <c r="F396" s="16">
        <f t="shared" si="4"/>
        <v>30000</v>
      </c>
      <c r="G396" s="7"/>
    </row>
    <row r="397" spans="2:7" ht="15.75" x14ac:dyDescent="0.25">
      <c r="B397" s="56">
        <v>5</v>
      </c>
      <c r="C397" s="97" t="s">
        <v>23</v>
      </c>
      <c r="D397" s="119">
        <v>25000</v>
      </c>
      <c r="E397" s="120"/>
      <c r="F397" s="16">
        <f t="shared" si="4"/>
        <v>25000</v>
      </c>
      <c r="G397" s="7"/>
    </row>
    <row r="398" spans="2:7" ht="16.5" thickBot="1" x14ac:dyDescent="0.3">
      <c r="B398" s="56">
        <v>6</v>
      </c>
      <c r="C398" s="122" t="s">
        <v>71</v>
      </c>
      <c r="D398" s="119">
        <v>25000</v>
      </c>
      <c r="E398" s="120"/>
      <c r="F398" s="16">
        <f t="shared" si="4"/>
        <v>25000</v>
      </c>
      <c r="G398" s="7"/>
    </row>
    <row r="399" spans="2:7" ht="16.5" thickBot="1" x14ac:dyDescent="0.3">
      <c r="B399" s="117">
        <v>7</v>
      </c>
      <c r="C399" s="123" t="s">
        <v>72</v>
      </c>
      <c r="D399" s="119">
        <v>15000</v>
      </c>
      <c r="E399" s="124"/>
      <c r="F399" s="16">
        <f t="shared" si="4"/>
        <v>15000</v>
      </c>
      <c r="G399" s="7"/>
    </row>
    <row r="400" spans="2:7" ht="27" thickBot="1" x14ac:dyDescent="0.3">
      <c r="B400" s="125">
        <v>8</v>
      </c>
      <c r="C400" s="126" t="s">
        <v>177</v>
      </c>
      <c r="D400" s="127">
        <v>40000</v>
      </c>
      <c r="E400" s="128"/>
      <c r="F400" s="278">
        <f t="shared" si="4"/>
        <v>40000</v>
      </c>
      <c r="G400" s="7"/>
    </row>
    <row r="401" spans="2:7" ht="16.5" thickBot="1" x14ac:dyDescent="0.3">
      <c r="B401" s="56">
        <v>9</v>
      </c>
      <c r="C401" s="97" t="s">
        <v>73</v>
      </c>
      <c r="D401" s="119">
        <v>5000</v>
      </c>
      <c r="E401" s="129"/>
      <c r="F401" s="16">
        <f t="shared" si="4"/>
        <v>5000</v>
      </c>
      <c r="G401" s="7"/>
    </row>
    <row r="402" spans="2:7" ht="15.75" x14ac:dyDescent="0.25">
      <c r="B402" s="54">
        <v>10</v>
      </c>
      <c r="C402" s="130" t="s">
        <v>74</v>
      </c>
      <c r="D402" s="119">
        <v>7000</v>
      </c>
      <c r="E402" s="120"/>
      <c r="F402" s="16">
        <f t="shared" si="4"/>
        <v>7000</v>
      </c>
      <c r="G402" s="7"/>
    </row>
    <row r="403" spans="2:7" ht="15.75" x14ac:dyDescent="0.25">
      <c r="B403" s="131">
        <v>11</v>
      </c>
      <c r="C403" s="132" t="s">
        <v>33</v>
      </c>
      <c r="D403" s="119">
        <v>20000</v>
      </c>
      <c r="E403" s="133"/>
      <c r="F403" s="16">
        <f t="shared" si="4"/>
        <v>20000</v>
      </c>
      <c r="G403" s="7"/>
    </row>
    <row r="404" spans="2:7" ht="15.75" x14ac:dyDescent="0.25">
      <c r="B404" s="131">
        <v>12</v>
      </c>
      <c r="C404" s="132" t="s">
        <v>88</v>
      </c>
      <c r="D404" s="119">
        <v>20000</v>
      </c>
      <c r="E404" s="133"/>
      <c r="F404" s="16">
        <f t="shared" si="4"/>
        <v>20000</v>
      </c>
      <c r="G404" s="7"/>
    </row>
    <row r="405" spans="2:7" ht="15.75" x14ac:dyDescent="0.25">
      <c r="B405" s="54">
        <v>13</v>
      </c>
      <c r="C405" s="134" t="s">
        <v>178</v>
      </c>
      <c r="D405" s="20">
        <v>30000</v>
      </c>
      <c r="E405" s="133"/>
      <c r="F405" s="16">
        <f t="shared" si="4"/>
        <v>30000</v>
      </c>
      <c r="G405" s="7"/>
    </row>
    <row r="406" spans="2:7" ht="15.75" x14ac:dyDescent="0.25">
      <c r="B406" s="42"/>
      <c r="C406" s="135" t="s">
        <v>83</v>
      </c>
      <c r="D406" s="32">
        <f>D407+D408+D409+D410</f>
        <v>105600</v>
      </c>
      <c r="E406" s="136"/>
      <c r="F406" s="32">
        <f>SUM(D406:E406)</f>
        <v>105600</v>
      </c>
      <c r="G406" s="7"/>
    </row>
    <row r="407" spans="2:7" ht="15.75" x14ac:dyDescent="0.25">
      <c r="B407" s="279">
        <v>1</v>
      </c>
      <c r="C407" s="137" t="s">
        <v>9</v>
      </c>
      <c r="D407" s="16">
        <v>83000</v>
      </c>
      <c r="E407" s="36"/>
      <c r="F407" s="16">
        <v>83000</v>
      </c>
      <c r="G407" s="7"/>
    </row>
    <row r="408" spans="2:7" ht="16.5" thickBot="1" x14ac:dyDescent="0.3">
      <c r="B408" s="280">
        <v>2</v>
      </c>
      <c r="C408" s="139" t="s">
        <v>10</v>
      </c>
      <c r="D408" s="16">
        <v>15000</v>
      </c>
      <c r="E408" s="140"/>
      <c r="F408" s="16">
        <v>15000</v>
      </c>
      <c r="G408" s="7"/>
    </row>
    <row r="409" spans="2:7" ht="16.5" thickBot="1" x14ac:dyDescent="0.3">
      <c r="B409" s="281">
        <v>3</v>
      </c>
      <c r="C409" s="139" t="s">
        <v>11</v>
      </c>
      <c r="D409" s="16">
        <v>1600</v>
      </c>
      <c r="E409" s="140"/>
      <c r="F409" s="16">
        <v>1600</v>
      </c>
      <c r="G409" s="7"/>
    </row>
    <row r="410" spans="2:7" ht="16.5" thickBot="1" x14ac:dyDescent="0.3">
      <c r="B410" s="282">
        <v>4</v>
      </c>
      <c r="C410" s="139" t="s">
        <v>12</v>
      </c>
      <c r="D410" s="16">
        <v>6000</v>
      </c>
      <c r="E410" s="143"/>
      <c r="F410" s="16">
        <v>6000</v>
      </c>
      <c r="G410" s="7"/>
    </row>
    <row r="411" spans="2:7" ht="16.5" thickBot="1" x14ac:dyDescent="0.3">
      <c r="B411" s="283"/>
      <c r="C411" s="145" t="s">
        <v>52</v>
      </c>
      <c r="D411" s="146">
        <f>D412</f>
        <v>0</v>
      </c>
      <c r="E411" s="51">
        <f>E412</f>
        <v>250500</v>
      </c>
      <c r="F411" s="32">
        <f>SUM(D411:E411)</f>
        <v>250500</v>
      </c>
      <c r="G411" s="7"/>
    </row>
    <row r="412" spans="2:7" ht="16.5" thickBot="1" x14ac:dyDescent="0.3">
      <c r="B412" s="147">
        <v>1</v>
      </c>
      <c r="C412" s="148" t="s">
        <v>226</v>
      </c>
      <c r="D412" s="16"/>
      <c r="E412" s="16">
        <v>250500</v>
      </c>
      <c r="F412" s="149">
        <v>250500</v>
      </c>
      <c r="G412" s="7"/>
    </row>
    <row r="413" spans="2:7" ht="15.75" x14ac:dyDescent="0.25">
      <c r="B413" s="10"/>
      <c r="C413" s="112"/>
      <c r="D413" s="112"/>
      <c r="E413" s="112"/>
      <c r="F413" s="59"/>
      <c r="G413" s="7"/>
    </row>
    <row r="414" spans="2:7" ht="3.75" customHeight="1" x14ac:dyDescent="0.25">
      <c r="B414" s="10"/>
      <c r="C414" s="112"/>
      <c r="D414" s="112"/>
      <c r="E414" s="112"/>
      <c r="F414" s="59"/>
      <c r="G414" s="7"/>
    </row>
    <row r="415" spans="2:7" ht="15.75" hidden="1" x14ac:dyDescent="0.25">
      <c r="B415" s="10"/>
      <c r="C415" s="112"/>
      <c r="D415" s="112"/>
      <c r="E415" s="112"/>
      <c r="F415" s="59"/>
      <c r="G415" s="7"/>
    </row>
    <row r="416" spans="2:7" ht="16.5" thickBot="1" x14ac:dyDescent="0.3">
      <c r="B416" s="10"/>
      <c r="C416" s="152" t="s">
        <v>129</v>
      </c>
      <c r="D416" s="112"/>
      <c r="E416" s="112"/>
      <c r="F416" s="59"/>
      <c r="G416" s="7"/>
    </row>
    <row r="417" spans="2:8" ht="27" thickBot="1" x14ac:dyDescent="0.3">
      <c r="B417" s="72"/>
      <c r="C417" s="114" t="s">
        <v>22</v>
      </c>
      <c r="D417" s="42" t="s">
        <v>2</v>
      </c>
      <c r="E417" s="42" t="s">
        <v>3</v>
      </c>
      <c r="F417" s="83" t="s">
        <v>4</v>
      </c>
      <c r="G417" s="7"/>
    </row>
    <row r="418" spans="2:8" ht="15.75" x14ac:dyDescent="0.25">
      <c r="B418" s="72"/>
      <c r="C418" s="284"/>
      <c r="D418" s="285">
        <f>D419+D420</f>
        <v>200000</v>
      </c>
      <c r="E418" s="286"/>
      <c r="F418" s="32">
        <f>SUM(D418:E418)</f>
        <v>200000</v>
      </c>
      <c r="G418" s="7"/>
    </row>
    <row r="419" spans="2:8" ht="15.75" x14ac:dyDescent="0.25">
      <c r="B419" s="34">
        <v>1</v>
      </c>
      <c r="C419" s="240" t="s">
        <v>80</v>
      </c>
      <c r="D419" s="196">
        <v>100000</v>
      </c>
      <c r="E419" s="196"/>
      <c r="F419" s="196">
        <v>100000</v>
      </c>
      <c r="G419" s="7"/>
    </row>
    <row r="420" spans="2:8" ht="15.75" x14ac:dyDescent="0.25">
      <c r="B420" s="34">
        <v>2</v>
      </c>
      <c r="C420" s="240" t="s">
        <v>33</v>
      </c>
      <c r="D420" s="287">
        <v>100000</v>
      </c>
      <c r="E420" s="288"/>
      <c r="F420" s="287">
        <v>100000</v>
      </c>
      <c r="G420" s="7"/>
    </row>
    <row r="421" spans="2:8" ht="15.75" x14ac:dyDescent="0.25">
      <c r="B421" s="10"/>
      <c r="C421" s="150"/>
      <c r="D421" s="151"/>
      <c r="E421" s="151"/>
      <c r="F421" s="11"/>
      <c r="G421" s="7"/>
    </row>
    <row r="422" spans="2:8" ht="15.75" x14ac:dyDescent="0.25">
      <c r="B422" s="10"/>
      <c r="C422" s="152" t="s">
        <v>51</v>
      </c>
      <c r="D422" s="112"/>
      <c r="E422" s="112"/>
      <c r="F422" s="59"/>
      <c r="G422" s="7"/>
    </row>
    <row r="423" spans="2:8" ht="15.75" x14ac:dyDescent="0.25">
      <c r="B423" s="10"/>
      <c r="C423" s="112"/>
      <c r="D423" s="112"/>
      <c r="E423" s="112"/>
      <c r="F423" s="59"/>
      <c r="G423" s="7"/>
    </row>
    <row r="424" spans="2:8" ht="26.25" x14ac:dyDescent="0.25">
      <c r="B424" s="153"/>
      <c r="C424" s="107" t="s">
        <v>25</v>
      </c>
      <c r="D424" s="42" t="s">
        <v>2</v>
      </c>
      <c r="E424" s="42" t="s">
        <v>3</v>
      </c>
      <c r="F424" s="83" t="s">
        <v>4</v>
      </c>
      <c r="G424" s="7"/>
    </row>
    <row r="425" spans="2:8" ht="15.75" x14ac:dyDescent="0.25">
      <c r="B425" s="153"/>
      <c r="C425" s="154"/>
      <c r="D425" s="51">
        <f>D426+D427+D428+D429+D430+D431+D432+D433</f>
        <v>910000</v>
      </c>
      <c r="E425" s="51">
        <f>E426+E427</f>
        <v>50000</v>
      </c>
      <c r="F425" s="32">
        <f>SUM(D425:E425)</f>
        <v>960000</v>
      </c>
      <c r="G425" s="7"/>
    </row>
    <row r="426" spans="2:8" ht="15.75" x14ac:dyDescent="0.25">
      <c r="B426" s="56">
        <v>1</v>
      </c>
      <c r="C426" s="108" t="s">
        <v>24</v>
      </c>
      <c r="D426" s="16">
        <v>50000</v>
      </c>
      <c r="E426" s="155"/>
      <c r="F426" s="16">
        <v>50000</v>
      </c>
      <c r="G426" s="7"/>
      <c r="H426" s="2"/>
    </row>
    <row r="427" spans="2:8" ht="15.75" x14ac:dyDescent="0.25">
      <c r="B427" s="56">
        <v>2</v>
      </c>
      <c r="C427" s="108" t="s">
        <v>76</v>
      </c>
      <c r="D427" s="16">
        <v>50000</v>
      </c>
      <c r="E427" s="156">
        <v>50000</v>
      </c>
      <c r="F427" s="16">
        <v>100000</v>
      </c>
      <c r="G427" s="7"/>
    </row>
    <row r="428" spans="2:8" ht="15.75" x14ac:dyDescent="0.25">
      <c r="B428" s="54">
        <v>3</v>
      </c>
      <c r="C428" s="108" t="s">
        <v>77</v>
      </c>
      <c r="D428" s="16">
        <v>310000</v>
      </c>
      <c r="E428" s="157"/>
      <c r="F428" s="16">
        <v>310000</v>
      </c>
      <c r="G428" s="7"/>
    </row>
    <row r="429" spans="2:8" ht="15.75" x14ac:dyDescent="0.25">
      <c r="B429" s="56">
        <v>4</v>
      </c>
      <c r="C429" s="108" t="s">
        <v>78</v>
      </c>
      <c r="D429" s="20">
        <v>190000</v>
      </c>
      <c r="E429" s="157"/>
      <c r="F429" s="20">
        <v>190000</v>
      </c>
      <c r="G429" s="7"/>
    </row>
    <row r="430" spans="2:8" ht="15.75" x14ac:dyDescent="0.25">
      <c r="B430" s="56">
        <v>5</v>
      </c>
      <c r="C430" s="108" t="s">
        <v>79</v>
      </c>
      <c r="D430" s="20">
        <v>90000</v>
      </c>
      <c r="E430" s="157"/>
      <c r="F430" s="20">
        <v>90000</v>
      </c>
      <c r="G430" s="7"/>
    </row>
    <row r="431" spans="2:8" ht="15.75" x14ac:dyDescent="0.25">
      <c r="B431" s="54">
        <v>6</v>
      </c>
      <c r="C431" s="108" t="s">
        <v>80</v>
      </c>
      <c r="D431" s="16">
        <v>70000</v>
      </c>
      <c r="E431" s="157"/>
      <c r="F431" s="16">
        <v>70000</v>
      </c>
      <c r="G431" s="7"/>
    </row>
    <row r="432" spans="2:8" ht="15.75" x14ac:dyDescent="0.25">
      <c r="B432" s="56">
        <v>7</v>
      </c>
      <c r="C432" s="108" t="s">
        <v>180</v>
      </c>
      <c r="D432" s="20">
        <v>100000</v>
      </c>
      <c r="E432" s="157"/>
      <c r="F432" s="20">
        <v>100000</v>
      </c>
      <c r="G432" s="7"/>
    </row>
    <row r="433" spans="2:7" ht="15.75" x14ac:dyDescent="0.25">
      <c r="B433" s="56">
        <v>8</v>
      </c>
      <c r="C433" s="159" t="s">
        <v>181</v>
      </c>
      <c r="D433" s="20">
        <v>50000</v>
      </c>
      <c r="E433" s="158"/>
      <c r="F433" s="20">
        <v>50000</v>
      </c>
      <c r="G433" s="7"/>
    </row>
    <row r="434" spans="2:7" ht="16.5" thickBot="1" x14ac:dyDescent="0.3">
      <c r="B434" s="160"/>
      <c r="C434" s="27" t="s">
        <v>26</v>
      </c>
      <c r="D434" s="161">
        <f>D435+D436+D437+D438</f>
        <v>137000</v>
      </c>
      <c r="E434" s="83"/>
      <c r="F434" s="32">
        <f>SUM(D434:E434)</f>
        <v>137000</v>
      </c>
      <c r="G434" s="7"/>
    </row>
    <row r="435" spans="2:7" ht="15.75" x14ac:dyDescent="0.25">
      <c r="B435" s="162">
        <v>1</v>
      </c>
      <c r="C435" s="163" t="s">
        <v>182</v>
      </c>
      <c r="D435" s="16">
        <v>72000</v>
      </c>
      <c r="E435" s="20"/>
      <c r="F435" s="16">
        <v>72000</v>
      </c>
      <c r="G435" s="7"/>
    </row>
    <row r="436" spans="2:7" ht="15.75" x14ac:dyDescent="0.25">
      <c r="B436" s="109">
        <v>2</v>
      </c>
      <c r="C436" s="108" t="s">
        <v>10</v>
      </c>
      <c r="D436" s="16">
        <v>32000</v>
      </c>
      <c r="E436" s="20"/>
      <c r="F436" s="16">
        <v>32000</v>
      </c>
      <c r="G436" s="7"/>
    </row>
    <row r="437" spans="2:7" ht="15.75" x14ac:dyDescent="0.25">
      <c r="B437" s="109">
        <v>3</v>
      </c>
      <c r="C437" s="108" t="s">
        <v>183</v>
      </c>
      <c r="D437" s="16">
        <v>8000</v>
      </c>
      <c r="E437" s="20"/>
      <c r="F437" s="16">
        <v>8000</v>
      </c>
      <c r="G437" s="7"/>
    </row>
    <row r="438" spans="2:7" ht="15.75" x14ac:dyDescent="0.25">
      <c r="B438" s="109">
        <v>4</v>
      </c>
      <c r="C438" s="108" t="s">
        <v>12</v>
      </c>
      <c r="D438" s="16">
        <v>25000</v>
      </c>
      <c r="E438" s="20"/>
      <c r="F438" s="16">
        <v>25000</v>
      </c>
      <c r="G438" s="7"/>
    </row>
    <row r="439" spans="2:7" ht="15.75" x14ac:dyDescent="0.25">
      <c r="B439" s="106"/>
      <c r="C439" s="107" t="s">
        <v>27</v>
      </c>
      <c r="D439" s="51">
        <f>D440+D441</f>
        <v>235000</v>
      </c>
      <c r="E439" s="51">
        <f>E440</f>
        <v>0</v>
      </c>
      <c r="F439" s="32">
        <f>SUM(D439:E439)</f>
        <v>235000</v>
      </c>
      <c r="G439" s="7"/>
    </row>
    <row r="440" spans="2:7" ht="15.75" x14ac:dyDescent="0.25">
      <c r="B440" s="56">
        <v>1</v>
      </c>
      <c r="C440" s="108" t="s">
        <v>184</v>
      </c>
      <c r="D440" s="16">
        <v>120000</v>
      </c>
      <c r="E440" s="20"/>
      <c r="F440" s="16">
        <v>120000</v>
      </c>
      <c r="G440" s="7"/>
    </row>
    <row r="441" spans="2:7" ht="15.75" x14ac:dyDescent="0.25">
      <c r="B441" s="109">
        <v>2</v>
      </c>
      <c r="C441" s="108" t="s">
        <v>185</v>
      </c>
      <c r="D441" s="16">
        <v>115000</v>
      </c>
      <c r="E441" s="110"/>
      <c r="F441" s="16">
        <v>115000</v>
      </c>
      <c r="G441" s="7"/>
    </row>
    <row r="442" spans="2:7" ht="12.75" customHeight="1" x14ac:dyDescent="0.25">
      <c r="B442" s="76"/>
      <c r="C442" s="76"/>
      <c r="D442" s="77"/>
      <c r="E442" s="77"/>
      <c r="F442" s="77"/>
      <c r="G442" s="7"/>
    </row>
    <row r="443" spans="2:7" ht="15.75" hidden="1" x14ac:dyDescent="0.25">
      <c r="B443" s="76"/>
      <c r="C443" s="76"/>
      <c r="D443" s="77"/>
      <c r="E443" s="77"/>
      <c r="F443" s="77"/>
      <c r="G443" s="7"/>
    </row>
    <row r="444" spans="2:7" ht="18" customHeight="1" x14ac:dyDescent="0.25">
      <c r="B444" s="14"/>
      <c r="C444" s="14"/>
      <c r="D444" s="164"/>
      <c r="E444" s="164"/>
      <c r="F444" s="164"/>
      <c r="G444" s="7"/>
    </row>
    <row r="445" spans="2:7" ht="15.75" x14ac:dyDescent="0.25">
      <c r="B445" s="14"/>
      <c r="C445" s="60" t="s">
        <v>28</v>
      </c>
      <c r="D445" s="164"/>
      <c r="E445" s="164"/>
      <c r="F445" s="164"/>
      <c r="G445" s="7"/>
    </row>
    <row r="446" spans="2:7" ht="15.75" x14ac:dyDescent="0.25">
      <c r="B446" s="10"/>
      <c r="C446" s="165"/>
      <c r="D446" s="165"/>
      <c r="E446" s="165"/>
      <c r="F446" s="78"/>
      <c r="G446" s="7"/>
    </row>
    <row r="447" spans="2:7" ht="26.25" x14ac:dyDescent="0.25">
      <c r="B447" s="72"/>
      <c r="C447" s="107" t="s">
        <v>29</v>
      </c>
      <c r="D447" s="42" t="s">
        <v>2</v>
      </c>
      <c r="E447" s="42" t="s">
        <v>3</v>
      </c>
      <c r="F447" s="83" t="s">
        <v>4</v>
      </c>
      <c r="G447" s="7"/>
    </row>
    <row r="448" spans="2:7" ht="16.5" thickBot="1" x14ac:dyDescent="0.3">
      <c r="B448" s="72"/>
      <c r="C448" s="166"/>
      <c r="D448" s="51">
        <f>D449</f>
        <v>50000</v>
      </c>
      <c r="E448" s="167"/>
      <c r="F448" s="51">
        <f>SUM(D448:E448)</f>
        <v>50000</v>
      </c>
      <c r="G448" s="7"/>
    </row>
    <row r="449" spans="2:7" ht="15.75" x14ac:dyDescent="0.25">
      <c r="B449" s="54">
        <v>1</v>
      </c>
      <c r="C449" s="168" t="s">
        <v>33</v>
      </c>
      <c r="D449" s="16">
        <v>50000</v>
      </c>
      <c r="E449" s="16"/>
      <c r="F449" s="169">
        <f>SUM(D449:E449)</f>
        <v>50000</v>
      </c>
      <c r="G449" s="7"/>
    </row>
    <row r="450" spans="2:7" ht="15.75" x14ac:dyDescent="0.25">
      <c r="B450" s="173"/>
      <c r="C450" s="174" t="s">
        <v>30</v>
      </c>
      <c r="D450" s="146">
        <f>D451</f>
        <v>0</v>
      </c>
      <c r="E450" s="175">
        <f>E451</f>
        <v>340000</v>
      </c>
      <c r="F450" s="32">
        <f>SUM(D450:E450)</f>
        <v>340000</v>
      </c>
      <c r="G450" s="7"/>
    </row>
    <row r="451" spans="2:7" ht="15.75" x14ac:dyDescent="0.25">
      <c r="B451" s="56">
        <v>1</v>
      </c>
      <c r="C451" s="251" t="s">
        <v>89</v>
      </c>
      <c r="D451" s="16"/>
      <c r="E451" s="172">
        <v>340000</v>
      </c>
      <c r="F451" s="16">
        <v>340000</v>
      </c>
      <c r="G451" s="7"/>
    </row>
    <row r="452" spans="2:7" ht="15.75" x14ac:dyDescent="0.25">
      <c r="B452" s="10"/>
      <c r="C452" s="14"/>
      <c r="D452" s="164"/>
      <c r="E452" s="164"/>
      <c r="F452" s="177"/>
      <c r="G452" s="7"/>
    </row>
    <row r="453" spans="2:7" ht="15" customHeight="1" x14ac:dyDescent="0.25">
      <c r="B453" s="10"/>
      <c r="C453" s="14"/>
      <c r="D453" s="164"/>
      <c r="E453" s="164"/>
      <c r="F453" s="177"/>
      <c r="G453" s="7"/>
    </row>
    <row r="454" spans="2:7" ht="15.75" hidden="1" x14ac:dyDescent="0.25">
      <c r="B454" s="10"/>
      <c r="C454" s="14"/>
      <c r="D454" s="164"/>
      <c r="E454" s="164"/>
      <c r="F454" s="177"/>
      <c r="G454" s="7"/>
    </row>
    <row r="455" spans="2:7" ht="15.75" x14ac:dyDescent="0.25">
      <c r="B455" s="10"/>
      <c r="C455" s="60" t="s">
        <v>31</v>
      </c>
      <c r="D455" s="164"/>
      <c r="E455" s="164"/>
      <c r="F455" s="177"/>
      <c r="G455" s="7"/>
    </row>
    <row r="456" spans="2:7" ht="15.75" x14ac:dyDescent="0.25">
      <c r="B456" s="10"/>
      <c r="C456" s="14"/>
      <c r="D456" s="164"/>
      <c r="E456" s="164"/>
      <c r="F456" s="177"/>
      <c r="G456" s="7"/>
    </row>
    <row r="457" spans="2:7" ht="26.25" x14ac:dyDescent="0.25">
      <c r="B457" s="41"/>
      <c r="C457" s="107" t="s">
        <v>227</v>
      </c>
      <c r="D457" s="42" t="s">
        <v>2</v>
      </c>
      <c r="E457" s="42" t="s">
        <v>3</v>
      </c>
      <c r="F457" s="83" t="s">
        <v>4</v>
      </c>
      <c r="G457" s="7"/>
    </row>
    <row r="458" spans="2:7" ht="15.75" x14ac:dyDescent="0.25">
      <c r="B458" s="41"/>
      <c r="C458" s="178"/>
      <c r="D458" s="32">
        <f>D459+D460</f>
        <v>75000</v>
      </c>
      <c r="E458" s="51"/>
      <c r="F458" s="32">
        <f>SUM(D458:E458)</f>
        <v>75000</v>
      </c>
      <c r="G458" s="7"/>
    </row>
    <row r="459" spans="2:7" ht="15.75" x14ac:dyDescent="0.25">
      <c r="B459" s="56">
        <v>1</v>
      </c>
      <c r="C459" s="179" t="s">
        <v>186</v>
      </c>
      <c r="D459" s="20">
        <v>30000</v>
      </c>
      <c r="E459" s="16"/>
      <c r="F459" s="20">
        <v>30000</v>
      </c>
      <c r="G459" s="7"/>
    </row>
    <row r="460" spans="2:7" ht="15.75" x14ac:dyDescent="0.25">
      <c r="B460" s="56">
        <v>2</v>
      </c>
      <c r="C460" s="179" t="s">
        <v>33</v>
      </c>
      <c r="D460" s="20">
        <v>45000</v>
      </c>
      <c r="E460" s="16"/>
      <c r="F460" s="20">
        <v>45000</v>
      </c>
      <c r="G460" s="7"/>
    </row>
    <row r="461" spans="2:7" ht="15.75" x14ac:dyDescent="0.25">
      <c r="B461" s="183"/>
      <c r="C461" s="184" t="s">
        <v>34</v>
      </c>
      <c r="D461" s="32">
        <f>D462+D463</f>
        <v>45000</v>
      </c>
      <c r="E461" s="185">
        <f>E462+E463</f>
        <v>200000</v>
      </c>
      <c r="F461" s="32">
        <f>SUM(D461:E461)</f>
        <v>245000</v>
      </c>
      <c r="G461" s="7"/>
    </row>
    <row r="462" spans="2:7" ht="15.75" x14ac:dyDescent="0.25">
      <c r="B462" s="54">
        <v>1</v>
      </c>
      <c r="C462" s="97" t="s">
        <v>90</v>
      </c>
      <c r="D462" s="16"/>
      <c r="E462" s="186">
        <v>200000</v>
      </c>
      <c r="F462" s="16">
        <f>SUM(D462:E462)</f>
        <v>200000</v>
      </c>
      <c r="G462" s="7"/>
    </row>
    <row r="463" spans="2:7" ht="15.75" x14ac:dyDescent="0.25">
      <c r="B463" s="56">
        <v>2</v>
      </c>
      <c r="C463" s="97" t="s">
        <v>91</v>
      </c>
      <c r="D463" s="16">
        <v>45000</v>
      </c>
      <c r="E463" s="179"/>
      <c r="F463" s="16">
        <f>SUM(D463:E463)</f>
        <v>45000</v>
      </c>
      <c r="G463" s="7"/>
    </row>
    <row r="464" spans="2:7" ht="15" customHeight="1" x14ac:dyDescent="0.25">
      <c r="B464" s="10"/>
      <c r="C464" s="187"/>
      <c r="D464" s="188"/>
      <c r="E464" s="188"/>
      <c r="F464" s="78"/>
      <c r="G464" s="7"/>
    </row>
    <row r="465" spans="2:7" ht="6" customHeight="1" x14ac:dyDescent="0.25">
      <c r="B465" s="14"/>
      <c r="C465" s="14"/>
      <c r="D465" s="164"/>
      <c r="E465" s="164"/>
      <c r="F465" s="164"/>
      <c r="G465" s="7"/>
    </row>
    <row r="466" spans="2:7" ht="15.75" x14ac:dyDescent="0.25">
      <c r="B466" s="14"/>
      <c r="C466" s="60" t="s">
        <v>35</v>
      </c>
      <c r="D466" s="164"/>
      <c r="E466" s="164"/>
      <c r="F466" s="164"/>
      <c r="G466" s="7"/>
    </row>
    <row r="467" spans="2:7" ht="15.75" x14ac:dyDescent="0.25">
      <c r="B467" s="76"/>
      <c r="C467" s="76"/>
      <c r="D467" s="77"/>
      <c r="E467" s="77"/>
      <c r="F467" s="77"/>
      <c r="G467" s="7"/>
    </row>
    <row r="468" spans="2:7" ht="26.25" x14ac:dyDescent="0.25">
      <c r="B468" s="41"/>
      <c r="C468" s="190" t="s">
        <v>36</v>
      </c>
      <c r="D468" s="42" t="s">
        <v>2</v>
      </c>
      <c r="E468" s="42" t="s">
        <v>3</v>
      </c>
      <c r="F468" s="83" t="s">
        <v>4</v>
      </c>
      <c r="G468" s="7"/>
    </row>
    <row r="469" spans="2:7" ht="15.75" x14ac:dyDescent="0.25">
      <c r="B469" s="41"/>
      <c r="C469" s="191"/>
      <c r="D469" s="32">
        <f>D470+D471</f>
        <v>55000</v>
      </c>
      <c r="E469" s="146"/>
      <c r="F469" s="32">
        <f>SUM(D469:E469)</f>
        <v>55000</v>
      </c>
      <c r="G469" s="7"/>
    </row>
    <row r="470" spans="2:7" ht="15.75" x14ac:dyDescent="0.25">
      <c r="B470" s="56">
        <v>1</v>
      </c>
      <c r="C470" s="97" t="s">
        <v>187</v>
      </c>
      <c r="D470" s="16">
        <v>45000</v>
      </c>
      <c r="E470" s="192"/>
      <c r="F470" s="16">
        <v>45000</v>
      </c>
      <c r="G470" s="7"/>
    </row>
    <row r="471" spans="2:7" ht="15.75" x14ac:dyDescent="0.25">
      <c r="B471" s="56">
        <v>2</v>
      </c>
      <c r="C471" s="97" t="s">
        <v>80</v>
      </c>
      <c r="D471" s="16">
        <v>10000</v>
      </c>
      <c r="E471" s="192"/>
      <c r="F471" s="16">
        <v>10000</v>
      </c>
      <c r="G471" s="7"/>
    </row>
    <row r="472" spans="2:7" ht="15.75" x14ac:dyDescent="0.25">
      <c r="B472" s="235"/>
      <c r="C472" s="164"/>
      <c r="D472" s="11"/>
      <c r="E472" s="289"/>
      <c r="F472" s="11"/>
      <c r="G472" s="7"/>
    </row>
    <row r="473" spans="2:7" ht="21.75" customHeight="1" x14ac:dyDescent="0.25">
      <c r="B473" s="10"/>
      <c r="C473" s="19" t="s">
        <v>37</v>
      </c>
      <c r="D473" s="11"/>
      <c r="E473" s="289"/>
      <c r="F473" s="11"/>
      <c r="G473" s="7"/>
    </row>
    <row r="474" spans="2:7" ht="15.75" x14ac:dyDescent="0.25">
      <c r="B474" s="10"/>
      <c r="C474" s="19"/>
      <c r="D474" s="11"/>
      <c r="E474" s="289"/>
      <c r="F474" s="11"/>
      <c r="G474" s="7"/>
    </row>
    <row r="475" spans="2:7" ht="26.25" x14ac:dyDescent="0.25">
      <c r="B475" s="41"/>
      <c r="C475" s="190" t="s">
        <v>228</v>
      </c>
      <c r="D475" s="42" t="s">
        <v>2</v>
      </c>
      <c r="E475" s="42" t="s">
        <v>3</v>
      </c>
      <c r="F475" s="83" t="s">
        <v>4</v>
      </c>
      <c r="G475" s="7"/>
    </row>
    <row r="476" spans="2:7" ht="15.75" x14ac:dyDescent="0.25">
      <c r="B476" s="41"/>
      <c r="C476" s="191"/>
      <c r="D476" s="32">
        <f>D477</f>
        <v>30000</v>
      </c>
      <c r="E476" s="146"/>
      <c r="F476" s="32">
        <f>SUM(D476:E476)</f>
        <v>30000</v>
      </c>
      <c r="G476" s="7"/>
    </row>
    <row r="477" spans="2:7" ht="15.75" x14ac:dyDescent="0.25">
      <c r="B477" s="195">
        <v>1</v>
      </c>
      <c r="C477" s="74" t="s">
        <v>188</v>
      </c>
      <c r="D477" s="20">
        <v>30000</v>
      </c>
      <c r="E477" s="192"/>
      <c r="F477" s="16">
        <f>SUM(D477:E477)</f>
        <v>30000</v>
      </c>
      <c r="G477" s="7"/>
    </row>
    <row r="478" spans="2:7" ht="15.75" x14ac:dyDescent="0.25">
      <c r="B478" s="76"/>
      <c r="C478" s="76"/>
      <c r="D478" s="77"/>
      <c r="E478" s="77"/>
      <c r="F478" s="77"/>
      <c r="G478" s="7"/>
    </row>
    <row r="479" spans="2:7" ht="15.75" x14ac:dyDescent="0.25">
      <c r="B479" s="76"/>
      <c r="C479" s="76"/>
      <c r="D479" s="77"/>
      <c r="E479" s="77"/>
      <c r="F479" s="77"/>
      <c r="G479" s="7"/>
    </row>
    <row r="480" spans="2:7" ht="15.75" x14ac:dyDescent="0.25">
      <c r="B480" s="10"/>
      <c r="C480" s="19" t="s">
        <v>37</v>
      </c>
      <c r="D480" s="193"/>
      <c r="E480" s="193"/>
      <c r="F480" s="78"/>
      <c r="G480" s="7"/>
    </row>
    <row r="481" spans="2:8" ht="15.75" x14ac:dyDescent="0.25">
      <c r="B481" s="10"/>
      <c r="C481" s="12"/>
      <c r="D481" s="193"/>
      <c r="E481" s="193"/>
      <c r="F481" s="11"/>
      <c r="G481" s="7"/>
    </row>
    <row r="482" spans="2:8" ht="15.75" x14ac:dyDescent="0.25">
      <c r="B482" s="201"/>
      <c r="C482" s="290" t="s">
        <v>39</v>
      </c>
      <c r="D482" s="32">
        <f>D483+D484+D485+D486+D487+D488</f>
        <v>296029</v>
      </c>
      <c r="E482" s="32">
        <f>E483+E484+E485+E486+E487+E488</f>
        <v>403971</v>
      </c>
      <c r="F482" s="32">
        <f>SUM(D482:E482)</f>
        <v>700000</v>
      </c>
      <c r="G482" s="7"/>
    </row>
    <row r="483" spans="2:8" ht="15.75" x14ac:dyDescent="0.25">
      <c r="B483" s="203">
        <v>1</v>
      </c>
      <c r="C483" s="110" t="s">
        <v>189</v>
      </c>
      <c r="D483" s="20">
        <v>46029</v>
      </c>
      <c r="E483" s="20">
        <v>153971</v>
      </c>
      <c r="F483" s="20">
        <f>D483+E483</f>
        <v>200000</v>
      </c>
      <c r="G483" s="7"/>
      <c r="H483" s="2"/>
    </row>
    <row r="484" spans="2:8" ht="15.75" x14ac:dyDescent="0.25">
      <c r="B484" s="203">
        <v>2</v>
      </c>
      <c r="C484" s="110" t="s">
        <v>190</v>
      </c>
      <c r="D484" s="20">
        <v>25000</v>
      </c>
      <c r="E484" s="20">
        <v>25000</v>
      </c>
      <c r="F484" s="20">
        <f t="shared" ref="F484:F488" si="5">D484+E484</f>
        <v>50000</v>
      </c>
      <c r="G484" s="7"/>
    </row>
    <row r="485" spans="2:8" ht="15.75" x14ac:dyDescent="0.25">
      <c r="B485" s="203">
        <v>3</v>
      </c>
      <c r="C485" s="110" t="s">
        <v>191</v>
      </c>
      <c r="D485" s="20">
        <v>125000</v>
      </c>
      <c r="E485" s="20">
        <v>125000</v>
      </c>
      <c r="F485" s="20">
        <f t="shared" si="5"/>
        <v>250000</v>
      </c>
      <c r="G485" s="7"/>
    </row>
    <row r="486" spans="2:8" ht="15.75" x14ac:dyDescent="0.25">
      <c r="B486" s="203">
        <v>4</v>
      </c>
      <c r="C486" s="110" t="s">
        <v>81</v>
      </c>
      <c r="D486" s="20">
        <v>60000</v>
      </c>
      <c r="E486" s="20">
        <v>60000</v>
      </c>
      <c r="F486" s="20">
        <f t="shared" si="5"/>
        <v>120000</v>
      </c>
      <c r="G486" s="7"/>
    </row>
    <row r="487" spans="2:8" ht="15.75" x14ac:dyDescent="0.25">
      <c r="B487" s="203">
        <v>5</v>
      </c>
      <c r="C487" s="110" t="s">
        <v>192</v>
      </c>
      <c r="D487" s="20">
        <v>20000</v>
      </c>
      <c r="E487" s="20">
        <v>20000</v>
      </c>
      <c r="F487" s="20">
        <f t="shared" si="5"/>
        <v>40000</v>
      </c>
      <c r="G487" s="7"/>
    </row>
    <row r="488" spans="2:8" ht="15.75" x14ac:dyDescent="0.25">
      <c r="B488" s="203">
        <v>6</v>
      </c>
      <c r="C488" s="110" t="s">
        <v>193</v>
      </c>
      <c r="D488" s="133">
        <v>20000</v>
      </c>
      <c r="E488" s="133">
        <v>20000</v>
      </c>
      <c r="F488" s="20">
        <f t="shared" si="5"/>
        <v>40000</v>
      </c>
      <c r="G488" s="7"/>
    </row>
    <row r="489" spans="2:8" ht="15.75" x14ac:dyDescent="0.25">
      <c r="B489" s="291"/>
      <c r="C489" s="164"/>
      <c r="D489" s="204"/>
      <c r="E489" s="204"/>
      <c r="F489" s="212"/>
      <c r="G489" s="7"/>
    </row>
    <row r="490" spans="2:8" ht="15.75" x14ac:dyDescent="0.25">
      <c r="B490" s="291"/>
      <c r="C490" s="164"/>
      <c r="D490" s="204"/>
      <c r="E490" s="204"/>
      <c r="F490" s="212"/>
      <c r="G490" s="7"/>
    </row>
    <row r="491" spans="2:8" ht="15.75" x14ac:dyDescent="0.25">
      <c r="B491" s="76"/>
      <c r="C491" s="266" t="s">
        <v>160</v>
      </c>
      <c r="D491" s="77"/>
      <c r="E491" s="77"/>
      <c r="F491" s="77"/>
      <c r="G491" s="7"/>
    </row>
    <row r="492" spans="2:8" ht="17.25" customHeight="1" x14ac:dyDescent="0.25">
      <c r="B492" s="76"/>
      <c r="C492" s="79"/>
      <c r="D492" s="77"/>
      <c r="E492" s="77"/>
      <c r="F492" s="77"/>
      <c r="G492" s="7"/>
    </row>
    <row r="493" spans="2:8" ht="15.75" hidden="1" x14ac:dyDescent="0.25">
      <c r="B493" s="14"/>
      <c r="C493" s="60"/>
      <c r="D493" s="164"/>
      <c r="E493" s="164"/>
      <c r="F493" s="164"/>
      <c r="G493" s="7"/>
    </row>
    <row r="494" spans="2:8" ht="15.75" hidden="1" x14ac:dyDescent="0.25">
      <c r="B494" s="14"/>
      <c r="C494" s="60"/>
      <c r="D494" s="206"/>
      <c r="E494" s="206"/>
      <c r="F494" s="206"/>
      <c r="G494" s="7"/>
    </row>
    <row r="495" spans="2:8" ht="15.75" hidden="1" x14ac:dyDescent="0.25">
      <c r="B495" s="8"/>
      <c r="C495" s="8"/>
      <c r="D495" s="9"/>
      <c r="E495" s="212"/>
      <c r="F495" s="207"/>
      <c r="G495" s="7"/>
    </row>
    <row r="496" spans="2:8" ht="15.75" hidden="1" x14ac:dyDescent="0.25">
      <c r="B496" s="10"/>
      <c r="C496" s="14"/>
      <c r="D496" s="11"/>
      <c r="E496" s="212"/>
      <c r="F496" s="11"/>
      <c r="G496" s="7"/>
    </row>
    <row r="497" spans="2:10" ht="15.75" hidden="1" x14ac:dyDescent="0.25">
      <c r="B497" s="76"/>
      <c r="C497" s="79"/>
      <c r="D497" s="77"/>
      <c r="E497" s="77"/>
      <c r="F497" s="77"/>
      <c r="G497" s="7"/>
    </row>
    <row r="498" spans="2:10" ht="15.75" x14ac:dyDescent="0.25">
      <c r="B498" s="76"/>
      <c r="C498" s="79" t="s">
        <v>40</v>
      </c>
      <c r="D498" s="77"/>
      <c r="E498" s="77"/>
      <c r="F498" s="77"/>
      <c r="G498" s="7"/>
    </row>
    <row r="499" spans="2:10" ht="15.75" x14ac:dyDescent="0.25">
      <c r="B499" s="76"/>
      <c r="C499" s="79"/>
      <c r="D499" s="77"/>
      <c r="E499" s="77"/>
      <c r="F499" s="76"/>
      <c r="G499" s="7"/>
    </row>
    <row r="500" spans="2:10" ht="26.25" x14ac:dyDescent="0.25">
      <c r="B500" s="213" t="s">
        <v>41</v>
      </c>
      <c r="C500" s="213" t="s">
        <v>42</v>
      </c>
      <c r="D500" s="190" t="s">
        <v>2</v>
      </c>
      <c r="E500" s="190" t="s">
        <v>43</v>
      </c>
      <c r="F500" s="190" t="s">
        <v>4</v>
      </c>
      <c r="G500" s="7"/>
    </row>
    <row r="501" spans="2:10" ht="15.75" x14ac:dyDescent="0.25">
      <c r="B501" s="214"/>
      <c r="C501" s="214" t="s">
        <v>44</v>
      </c>
      <c r="D501" s="32">
        <f>D502+D503+D504+D505+D506+D507+D508+D509+D510+D511+D512+D513+D514+D515+D516+D517+D518+D519+D520+D521+D522+D523+D524+D525+D526+D527+D528+D529+D530+D531+D532+D533+D534+D535+D536+D537+D538+D539+D540+D541+D542+D544+D545+D546+D543</f>
        <v>2667600</v>
      </c>
      <c r="E501" s="51">
        <f>E502+E503</f>
        <v>200000</v>
      </c>
      <c r="F501" s="215">
        <f>D501+E501</f>
        <v>2867600</v>
      </c>
      <c r="G501" s="7"/>
    </row>
    <row r="502" spans="2:10" ht="26.25" x14ac:dyDescent="0.25">
      <c r="B502" s="70">
        <v>1</v>
      </c>
      <c r="C502" s="292" t="s">
        <v>194</v>
      </c>
      <c r="D502" s="293">
        <v>200000</v>
      </c>
      <c r="E502" s="294"/>
      <c r="F502" s="293">
        <v>200000</v>
      </c>
      <c r="G502" s="7"/>
      <c r="H502" s="2"/>
      <c r="J502" s="2"/>
    </row>
    <row r="503" spans="2:10" ht="15.75" x14ac:dyDescent="0.25">
      <c r="B503" s="70">
        <v>2</v>
      </c>
      <c r="C503" s="269" t="s">
        <v>195</v>
      </c>
      <c r="D503" s="295">
        <v>100000</v>
      </c>
      <c r="E503" s="220">
        <v>200000</v>
      </c>
      <c r="F503" s="295">
        <v>300000</v>
      </c>
      <c r="G503" s="7"/>
    </row>
    <row r="504" spans="2:10" ht="15.75" x14ac:dyDescent="0.25">
      <c r="B504" s="70">
        <v>3</v>
      </c>
      <c r="C504" s="269" t="s">
        <v>196</v>
      </c>
      <c r="D504" s="295">
        <v>200000</v>
      </c>
      <c r="E504" s="220"/>
      <c r="F504" s="295">
        <v>200000</v>
      </c>
      <c r="G504" s="7"/>
      <c r="H504" s="2"/>
    </row>
    <row r="505" spans="2:10" ht="15.75" x14ac:dyDescent="0.25">
      <c r="B505" s="70">
        <v>4</v>
      </c>
      <c r="C505" s="269" t="s">
        <v>197</v>
      </c>
      <c r="D505" s="295">
        <v>190000</v>
      </c>
      <c r="E505" s="220"/>
      <c r="F505" s="295">
        <v>190000</v>
      </c>
      <c r="G505" s="7"/>
      <c r="J505" s="2"/>
    </row>
    <row r="506" spans="2:10" ht="15.75" x14ac:dyDescent="0.25">
      <c r="B506" s="70">
        <v>5</v>
      </c>
      <c r="C506" s="269" t="s">
        <v>161</v>
      </c>
      <c r="D506" s="295">
        <v>300000</v>
      </c>
      <c r="E506" s="220"/>
      <c r="F506" s="295">
        <v>300000</v>
      </c>
      <c r="G506" s="7"/>
    </row>
    <row r="507" spans="2:10" ht="15.75" x14ac:dyDescent="0.25">
      <c r="B507" s="70">
        <v>6</v>
      </c>
      <c r="C507" s="269" t="s">
        <v>198</v>
      </c>
      <c r="D507" s="295">
        <v>200000</v>
      </c>
      <c r="E507" s="220"/>
      <c r="F507" s="295">
        <v>200000</v>
      </c>
      <c r="G507" s="7"/>
    </row>
    <row r="508" spans="2:10" ht="15.75" x14ac:dyDescent="0.25">
      <c r="B508" s="70">
        <v>7</v>
      </c>
      <c r="C508" s="240" t="s">
        <v>199</v>
      </c>
      <c r="D508" s="20">
        <v>200000</v>
      </c>
      <c r="E508" s="220"/>
      <c r="F508" s="20">
        <v>200000</v>
      </c>
      <c r="G508" s="7"/>
    </row>
    <row r="509" spans="2:10" ht="15.75" x14ac:dyDescent="0.25">
      <c r="B509" s="70">
        <v>8</v>
      </c>
      <c r="C509" s="240" t="s">
        <v>141</v>
      </c>
      <c r="D509" s="20">
        <v>200000</v>
      </c>
      <c r="E509" s="220"/>
      <c r="F509" s="20">
        <v>200000</v>
      </c>
      <c r="G509" s="7"/>
    </row>
    <row r="510" spans="2:10" ht="15.75" x14ac:dyDescent="0.25">
      <c r="B510" s="70">
        <v>9</v>
      </c>
      <c r="C510" s="240" t="s">
        <v>92</v>
      </c>
      <c r="D510" s="20">
        <v>60000</v>
      </c>
      <c r="E510" s="220"/>
      <c r="F510" s="20">
        <v>60000</v>
      </c>
      <c r="G510" s="7"/>
    </row>
    <row r="511" spans="2:10" ht="15.75" x14ac:dyDescent="0.25">
      <c r="B511" s="70">
        <v>10</v>
      </c>
      <c r="C511" s="240" t="s">
        <v>96</v>
      </c>
      <c r="D511" s="20">
        <v>20000</v>
      </c>
      <c r="E511" s="222"/>
      <c r="F511" s="20">
        <v>20000</v>
      </c>
      <c r="G511" s="7"/>
    </row>
    <row r="512" spans="2:10" ht="15.75" x14ac:dyDescent="0.25">
      <c r="B512" s="70">
        <v>11</v>
      </c>
      <c r="C512" s="240" t="s">
        <v>103</v>
      </c>
      <c r="D512" s="20">
        <v>30000</v>
      </c>
      <c r="E512" s="222"/>
      <c r="F512" s="20">
        <v>30000</v>
      </c>
      <c r="G512" s="7"/>
    </row>
    <row r="513" spans="2:7" ht="15.75" x14ac:dyDescent="0.25">
      <c r="B513" s="70">
        <v>12</v>
      </c>
      <c r="C513" s="240" t="s">
        <v>105</v>
      </c>
      <c r="D513" s="20">
        <v>25000</v>
      </c>
      <c r="E513" s="222"/>
      <c r="F513" s="20">
        <v>25000</v>
      </c>
      <c r="G513" s="7"/>
    </row>
    <row r="514" spans="2:7" ht="15.75" x14ac:dyDescent="0.25">
      <c r="B514" s="70">
        <v>13</v>
      </c>
      <c r="C514" s="240" t="s">
        <v>106</v>
      </c>
      <c r="D514" s="20">
        <v>25000</v>
      </c>
      <c r="E514" s="222"/>
      <c r="F514" s="20">
        <v>25000</v>
      </c>
      <c r="G514" s="7"/>
    </row>
    <row r="515" spans="2:7" ht="15.75" x14ac:dyDescent="0.25">
      <c r="B515" s="70">
        <v>14</v>
      </c>
      <c r="C515" s="240" t="s">
        <v>120</v>
      </c>
      <c r="D515" s="20">
        <v>20000</v>
      </c>
      <c r="E515" s="222"/>
      <c r="F515" s="20">
        <v>20000</v>
      </c>
      <c r="G515" s="7"/>
    </row>
    <row r="516" spans="2:7" ht="15.75" x14ac:dyDescent="0.25">
      <c r="B516" s="70">
        <v>15</v>
      </c>
      <c r="C516" s="110" t="s">
        <v>109</v>
      </c>
      <c r="D516" s="20">
        <v>50000</v>
      </c>
      <c r="E516" s="222"/>
      <c r="F516" s="20">
        <v>50000</v>
      </c>
      <c r="G516" s="7"/>
    </row>
    <row r="517" spans="2:7" ht="15.75" x14ac:dyDescent="0.25">
      <c r="B517" s="70">
        <v>16</v>
      </c>
      <c r="C517" s="110" t="s">
        <v>110</v>
      </c>
      <c r="D517" s="20">
        <v>20000</v>
      </c>
      <c r="E517" s="222"/>
      <c r="F517" s="20">
        <v>20000</v>
      </c>
      <c r="G517" s="7"/>
    </row>
    <row r="518" spans="2:7" ht="15.75" x14ac:dyDescent="0.25">
      <c r="B518" s="70">
        <v>17</v>
      </c>
      <c r="C518" s="110" t="s">
        <v>133</v>
      </c>
      <c r="D518" s="20">
        <v>30000</v>
      </c>
      <c r="E518" s="222"/>
      <c r="F518" s="20">
        <v>30000</v>
      </c>
      <c r="G518" s="7"/>
    </row>
    <row r="519" spans="2:7" ht="15.75" x14ac:dyDescent="0.25">
      <c r="B519" s="70">
        <v>18</v>
      </c>
      <c r="C519" s="110" t="s">
        <v>111</v>
      </c>
      <c r="D519" s="20">
        <v>30000</v>
      </c>
      <c r="E519" s="222"/>
      <c r="F519" s="20">
        <v>30000</v>
      </c>
      <c r="G519" s="7"/>
    </row>
    <row r="520" spans="2:7" ht="15.75" x14ac:dyDescent="0.25">
      <c r="B520" s="70">
        <v>19</v>
      </c>
      <c r="C520" s="110" t="s">
        <v>112</v>
      </c>
      <c r="D520" s="20">
        <v>30000</v>
      </c>
      <c r="E520" s="222"/>
      <c r="F520" s="20">
        <v>30000</v>
      </c>
      <c r="G520" s="7"/>
    </row>
    <row r="521" spans="2:7" ht="15.75" x14ac:dyDescent="0.25">
      <c r="B521" s="70">
        <v>20</v>
      </c>
      <c r="C521" s="110" t="s">
        <v>114</v>
      </c>
      <c r="D521" s="20">
        <v>32600</v>
      </c>
      <c r="E521" s="222"/>
      <c r="F521" s="20">
        <v>32600</v>
      </c>
      <c r="G521" s="7"/>
    </row>
    <row r="522" spans="2:7" ht="15.75" x14ac:dyDescent="0.25">
      <c r="B522" s="70">
        <v>21</v>
      </c>
      <c r="C522" s="110" t="s">
        <v>115</v>
      </c>
      <c r="D522" s="20">
        <v>30000</v>
      </c>
      <c r="E522" s="222"/>
      <c r="F522" s="20">
        <v>30000</v>
      </c>
      <c r="G522" s="7"/>
    </row>
    <row r="523" spans="2:7" ht="15.75" x14ac:dyDescent="0.25">
      <c r="B523" s="70">
        <v>22</v>
      </c>
      <c r="C523" s="110" t="s">
        <v>116</v>
      </c>
      <c r="D523" s="20">
        <v>40000</v>
      </c>
      <c r="E523" s="222"/>
      <c r="F523" s="20">
        <v>40000</v>
      </c>
      <c r="G523" s="7"/>
    </row>
    <row r="524" spans="2:7" ht="15.75" x14ac:dyDescent="0.25">
      <c r="B524" s="70">
        <v>23</v>
      </c>
      <c r="C524" s="110" t="s">
        <v>107</v>
      </c>
      <c r="D524" s="20">
        <v>35000</v>
      </c>
      <c r="E524" s="222"/>
      <c r="F524" s="20">
        <v>35000</v>
      </c>
      <c r="G524" s="7"/>
    </row>
    <row r="525" spans="2:7" ht="15.75" x14ac:dyDescent="0.25">
      <c r="B525" s="70">
        <v>24</v>
      </c>
      <c r="C525" s="110" t="s">
        <v>117</v>
      </c>
      <c r="D525" s="20">
        <v>30000</v>
      </c>
      <c r="E525" s="222"/>
      <c r="F525" s="20">
        <v>30000</v>
      </c>
      <c r="G525" s="7"/>
    </row>
    <row r="526" spans="2:7" ht="15.75" x14ac:dyDescent="0.25">
      <c r="B526" s="70">
        <v>25</v>
      </c>
      <c r="C526" s="110" t="s">
        <v>118</v>
      </c>
      <c r="D526" s="20">
        <v>20000</v>
      </c>
      <c r="E526" s="222"/>
      <c r="F526" s="20">
        <v>20000</v>
      </c>
      <c r="G526" s="7"/>
    </row>
    <row r="527" spans="2:7" ht="15.75" x14ac:dyDescent="0.25">
      <c r="B527" s="70">
        <v>26</v>
      </c>
      <c r="C527" s="110" t="s">
        <v>119</v>
      </c>
      <c r="D527" s="20">
        <v>25000</v>
      </c>
      <c r="E527" s="222"/>
      <c r="F527" s="20">
        <v>25000</v>
      </c>
      <c r="G527" s="7"/>
    </row>
    <row r="528" spans="2:7" ht="15.75" x14ac:dyDescent="0.25">
      <c r="B528" s="70">
        <v>27</v>
      </c>
      <c r="C528" s="110" t="s">
        <v>108</v>
      </c>
      <c r="D528" s="20">
        <v>30000</v>
      </c>
      <c r="E528" s="222"/>
      <c r="F528" s="20">
        <v>30000</v>
      </c>
      <c r="G528" s="7"/>
    </row>
    <row r="529" spans="2:7" ht="15.75" x14ac:dyDescent="0.25">
      <c r="B529" s="70">
        <v>28</v>
      </c>
      <c r="C529" s="110" t="s">
        <v>121</v>
      </c>
      <c r="D529" s="20">
        <v>25000</v>
      </c>
      <c r="E529" s="222"/>
      <c r="F529" s="20">
        <v>25000</v>
      </c>
      <c r="G529" s="7"/>
    </row>
    <row r="530" spans="2:7" ht="15.75" x14ac:dyDescent="0.25">
      <c r="B530" s="70">
        <v>29</v>
      </c>
      <c r="C530" s="296" t="s">
        <v>142</v>
      </c>
      <c r="D530" s="20">
        <v>30000</v>
      </c>
      <c r="E530" s="222"/>
      <c r="F530" s="20">
        <v>30000</v>
      </c>
      <c r="G530" s="7"/>
    </row>
    <row r="531" spans="2:7" ht="15.75" x14ac:dyDescent="0.25">
      <c r="B531" s="70">
        <v>30</v>
      </c>
      <c r="C531" s="110" t="s">
        <v>143</v>
      </c>
      <c r="D531" s="20">
        <v>40000</v>
      </c>
      <c r="E531" s="222"/>
      <c r="F531" s="20">
        <v>40000</v>
      </c>
      <c r="G531" s="7"/>
    </row>
    <row r="532" spans="2:7" ht="15.75" x14ac:dyDescent="0.25">
      <c r="B532" s="70">
        <v>31</v>
      </c>
      <c r="C532" s="110" t="s">
        <v>144</v>
      </c>
      <c r="D532" s="20">
        <v>30000</v>
      </c>
      <c r="E532" s="222"/>
      <c r="F532" s="20">
        <v>30000</v>
      </c>
      <c r="G532" s="7"/>
    </row>
    <row r="533" spans="2:7" ht="15.75" x14ac:dyDescent="0.25">
      <c r="B533" s="70">
        <v>32</v>
      </c>
      <c r="C533" s="110" t="s">
        <v>145</v>
      </c>
      <c r="D533" s="20">
        <v>20000</v>
      </c>
      <c r="E533" s="222"/>
      <c r="F533" s="20">
        <v>20000</v>
      </c>
      <c r="G533" s="7"/>
    </row>
    <row r="534" spans="2:7" ht="15.75" x14ac:dyDescent="0.25">
      <c r="B534" s="70">
        <v>33</v>
      </c>
      <c r="C534" s="110" t="s">
        <v>146</v>
      </c>
      <c r="D534" s="20">
        <v>20000</v>
      </c>
      <c r="E534" s="222"/>
      <c r="F534" s="20">
        <v>20000</v>
      </c>
      <c r="G534" s="7"/>
    </row>
    <row r="535" spans="2:7" ht="15.75" x14ac:dyDescent="0.25">
      <c r="B535" s="70">
        <v>34</v>
      </c>
      <c r="C535" s="110" t="s">
        <v>147</v>
      </c>
      <c r="D535" s="20">
        <v>20000</v>
      </c>
      <c r="E535" s="222"/>
      <c r="F535" s="20">
        <v>20000</v>
      </c>
      <c r="G535" s="7"/>
    </row>
    <row r="536" spans="2:7" ht="15.75" x14ac:dyDescent="0.25">
      <c r="B536" s="70">
        <v>35</v>
      </c>
      <c r="C536" s="110" t="s">
        <v>148</v>
      </c>
      <c r="D536" s="20">
        <v>40000</v>
      </c>
      <c r="E536" s="222"/>
      <c r="F536" s="20">
        <v>40000</v>
      </c>
      <c r="G536" s="7"/>
    </row>
    <row r="537" spans="2:7" ht="15.75" x14ac:dyDescent="0.25">
      <c r="B537" s="70">
        <v>36</v>
      </c>
      <c r="C537" s="110" t="s">
        <v>149</v>
      </c>
      <c r="D537" s="20">
        <v>30000</v>
      </c>
      <c r="E537" s="222"/>
      <c r="F537" s="20">
        <v>30000</v>
      </c>
      <c r="G537" s="7"/>
    </row>
    <row r="538" spans="2:7" ht="15.75" x14ac:dyDescent="0.25">
      <c r="B538" s="70">
        <v>37</v>
      </c>
      <c r="C538" s="110" t="s">
        <v>150</v>
      </c>
      <c r="D538" s="20">
        <v>20000</v>
      </c>
      <c r="E538" s="222"/>
      <c r="F538" s="20">
        <v>20000</v>
      </c>
      <c r="G538" s="7"/>
    </row>
    <row r="539" spans="2:7" ht="15.75" x14ac:dyDescent="0.25">
      <c r="B539" s="70">
        <v>38</v>
      </c>
      <c r="C539" s="110" t="s">
        <v>151</v>
      </c>
      <c r="D539" s="20">
        <v>20000</v>
      </c>
      <c r="E539" s="222"/>
      <c r="F539" s="20">
        <v>20000</v>
      </c>
      <c r="G539" s="7"/>
    </row>
    <row r="540" spans="2:7" ht="15.75" x14ac:dyDescent="0.25">
      <c r="B540" s="70">
        <v>39</v>
      </c>
      <c r="C540" s="110" t="s">
        <v>152</v>
      </c>
      <c r="D540" s="20">
        <v>30000</v>
      </c>
      <c r="E540" s="222"/>
      <c r="F540" s="20">
        <v>30000</v>
      </c>
      <c r="G540" s="7"/>
    </row>
    <row r="541" spans="2:7" ht="15.75" x14ac:dyDescent="0.25">
      <c r="B541" s="70">
        <v>40</v>
      </c>
      <c r="C541" s="110" t="s">
        <v>153</v>
      </c>
      <c r="D541" s="20">
        <v>30000</v>
      </c>
      <c r="E541" s="222"/>
      <c r="F541" s="20">
        <v>30000</v>
      </c>
      <c r="G541" s="7"/>
    </row>
    <row r="542" spans="2:7" ht="19.5" customHeight="1" x14ac:dyDescent="0.25">
      <c r="B542" s="70">
        <v>41</v>
      </c>
      <c r="C542" s="110" t="s">
        <v>154</v>
      </c>
      <c r="D542" s="20">
        <v>20000</v>
      </c>
      <c r="E542" s="297"/>
      <c r="F542" s="20">
        <v>20000</v>
      </c>
      <c r="G542" s="7"/>
    </row>
    <row r="543" spans="2:7" ht="15.75" x14ac:dyDescent="0.25">
      <c r="B543" s="70">
        <v>42</v>
      </c>
      <c r="C543" s="110" t="s">
        <v>155</v>
      </c>
      <c r="D543" s="20">
        <v>30000</v>
      </c>
      <c r="E543" s="298"/>
      <c r="F543" s="20">
        <v>30000</v>
      </c>
      <c r="G543" s="7"/>
    </row>
    <row r="544" spans="2:7" ht="15.75" x14ac:dyDescent="0.25">
      <c r="B544" s="70">
        <v>43</v>
      </c>
      <c r="C544" s="110" t="s">
        <v>156</v>
      </c>
      <c r="D544" s="20">
        <v>35000</v>
      </c>
      <c r="E544" s="74"/>
      <c r="F544" s="20">
        <v>35000</v>
      </c>
      <c r="G544" s="7"/>
    </row>
    <row r="545" spans="2:8" ht="15.75" x14ac:dyDescent="0.25">
      <c r="B545" s="70">
        <v>44</v>
      </c>
      <c r="C545" s="110" t="s">
        <v>157</v>
      </c>
      <c r="D545" s="20">
        <v>30000</v>
      </c>
      <c r="E545" s="74"/>
      <c r="F545" s="20">
        <v>30000</v>
      </c>
      <c r="G545" s="7"/>
    </row>
    <row r="546" spans="2:8" ht="17.25" customHeight="1" x14ac:dyDescent="0.25">
      <c r="B546" s="70">
        <v>45</v>
      </c>
      <c r="C546" s="110" t="s">
        <v>158</v>
      </c>
      <c r="D546" s="20">
        <v>25000</v>
      </c>
      <c r="E546" s="74"/>
      <c r="F546" s="20">
        <v>25000</v>
      </c>
      <c r="G546" s="7"/>
    </row>
    <row r="547" spans="2:8" ht="15.75" hidden="1" x14ac:dyDescent="0.25">
      <c r="B547" s="299">
        <v>47</v>
      </c>
      <c r="C547" s="76"/>
      <c r="D547" s="77"/>
      <c r="E547" s="77"/>
      <c r="F547" s="77"/>
      <c r="G547" s="7"/>
    </row>
    <row r="548" spans="2:8" ht="15.75" x14ac:dyDescent="0.25">
      <c r="B548" s="80"/>
      <c r="C548" s="76"/>
      <c r="D548" s="77"/>
      <c r="E548" s="77"/>
      <c r="F548" s="77"/>
      <c r="G548" s="7"/>
    </row>
    <row r="549" spans="2:8" ht="15.75" x14ac:dyDescent="0.25">
      <c r="B549" s="80"/>
      <c r="C549" s="79" t="s">
        <v>45</v>
      </c>
      <c r="D549" s="77"/>
      <c r="E549" s="77"/>
      <c r="F549" s="77"/>
      <c r="G549" s="7"/>
    </row>
    <row r="550" spans="2:8" ht="15.75" x14ac:dyDescent="0.25">
      <c r="B550" s="76"/>
      <c r="C550" s="76"/>
      <c r="D550" s="77"/>
      <c r="E550" s="77"/>
      <c r="F550" s="77"/>
      <c r="G550" s="7"/>
    </row>
    <row r="551" spans="2:8" ht="26.25" x14ac:dyDescent="0.25">
      <c r="B551" s="230"/>
      <c r="C551" s="231" t="s">
        <v>42</v>
      </c>
      <c r="D551" s="213" t="s">
        <v>2</v>
      </c>
      <c r="E551" s="213" t="s">
        <v>43</v>
      </c>
      <c r="F551" s="213" t="s">
        <v>4</v>
      </c>
      <c r="G551" s="7"/>
    </row>
    <row r="552" spans="2:8" ht="16.5" thickBot="1" x14ac:dyDescent="0.3">
      <c r="B552" s="230"/>
      <c r="C552" s="231" t="s">
        <v>46</v>
      </c>
      <c r="D552" s="32">
        <f>D553+D555+D554+D556+D557+D558+D559+D560+D561+D562+D563</f>
        <v>2402853</v>
      </c>
      <c r="E552" s="32">
        <f>E557+E558+E562+E563</f>
        <v>457147</v>
      </c>
      <c r="F552" s="32">
        <f>SUM(D552:E552)</f>
        <v>2860000</v>
      </c>
      <c r="G552" s="7"/>
    </row>
    <row r="553" spans="2:8" ht="15.75" x14ac:dyDescent="0.25">
      <c r="B553" s="232">
        <v>1</v>
      </c>
      <c r="C553" s="197" t="s">
        <v>200</v>
      </c>
      <c r="D553" s="20">
        <v>100000</v>
      </c>
      <c r="E553" s="300"/>
      <c r="F553" s="301">
        <f>D553+E553</f>
        <v>100000</v>
      </c>
      <c r="G553" s="7"/>
    </row>
    <row r="554" spans="2:8" ht="16.5" thickBot="1" x14ac:dyDescent="0.3">
      <c r="B554" s="233">
        <v>2</v>
      </c>
      <c r="C554" s="110" t="s">
        <v>201</v>
      </c>
      <c r="D554" s="20">
        <v>100000</v>
      </c>
      <c r="E554" s="302"/>
      <c r="F554" s="301">
        <f t="shared" ref="F554:F563" si="6">D554+E554</f>
        <v>100000</v>
      </c>
      <c r="G554" s="7"/>
    </row>
    <row r="555" spans="2:8" ht="16.5" thickBot="1" x14ac:dyDescent="0.3">
      <c r="B555" s="232">
        <v>3</v>
      </c>
      <c r="C555" s="110" t="s">
        <v>134</v>
      </c>
      <c r="D555" s="20">
        <v>100000</v>
      </c>
      <c r="E555" s="303"/>
      <c r="F555" s="301">
        <f t="shared" si="6"/>
        <v>100000</v>
      </c>
      <c r="G555" s="7"/>
    </row>
    <row r="556" spans="2:8" ht="15.75" x14ac:dyDescent="0.25">
      <c r="B556" s="232">
        <v>4</v>
      </c>
      <c r="C556" s="110" t="s">
        <v>135</v>
      </c>
      <c r="D556" s="20">
        <v>80000</v>
      </c>
      <c r="E556" s="303"/>
      <c r="F556" s="301">
        <f t="shared" si="6"/>
        <v>80000</v>
      </c>
      <c r="G556" s="7"/>
    </row>
    <row r="557" spans="2:8" ht="27" thickBot="1" x14ac:dyDescent="0.3">
      <c r="B557" s="304">
        <v>5</v>
      </c>
      <c r="C557" s="197" t="s">
        <v>165</v>
      </c>
      <c r="D557" s="307">
        <v>542853</v>
      </c>
      <c r="E557" s="305">
        <v>457147</v>
      </c>
      <c r="F557" s="301">
        <f t="shared" si="6"/>
        <v>1000000</v>
      </c>
      <c r="G557" s="7"/>
      <c r="H557" s="2"/>
    </row>
    <row r="558" spans="2:8" ht="16.5" thickBot="1" x14ac:dyDescent="0.3">
      <c r="B558" s="232">
        <v>6</v>
      </c>
      <c r="C558" s="110" t="s">
        <v>202</v>
      </c>
      <c r="D558" s="20">
        <v>280000</v>
      </c>
      <c r="E558" s="300"/>
      <c r="F558" s="301">
        <f t="shared" si="6"/>
        <v>280000</v>
      </c>
      <c r="G558" s="7"/>
    </row>
    <row r="559" spans="2:8" ht="15.75" x14ac:dyDescent="0.25">
      <c r="B559" s="232">
        <v>7</v>
      </c>
      <c r="C559" s="110" t="s">
        <v>203</v>
      </c>
      <c r="D559" s="20">
        <v>250000</v>
      </c>
      <c r="E559" s="300"/>
      <c r="F559" s="301">
        <f t="shared" si="6"/>
        <v>250000</v>
      </c>
      <c r="G559" s="7"/>
    </row>
    <row r="560" spans="2:8" ht="16.5" thickBot="1" x14ac:dyDescent="0.3">
      <c r="B560" s="233">
        <v>8</v>
      </c>
      <c r="C560" s="110" t="s">
        <v>136</v>
      </c>
      <c r="D560" s="20">
        <v>100000</v>
      </c>
      <c r="E560" s="300"/>
      <c r="F560" s="301">
        <f t="shared" si="6"/>
        <v>100000</v>
      </c>
      <c r="G560" s="7"/>
    </row>
    <row r="561" spans="2:7" ht="51.75" x14ac:dyDescent="0.25">
      <c r="B561" s="306">
        <v>9</v>
      </c>
      <c r="C561" s="197" t="s">
        <v>137</v>
      </c>
      <c r="D561" s="307">
        <v>100000</v>
      </c>
      <c r="E561" s="300"/>
      <c r="F561" s="301">
        <f t="shared" si="6"/>
        <v>100000</v>
      </c>
      <c r="G561" s="7"/>
    </row>
    <row r="562" spans="2:7" ht="16.5" thickBot="1" x14ac:dyDescent="0.3">
      <c r="B562" s="233">
        <v>11</v>
      </c>
      <c r="C562" s="108" t="s">
        <v>138</v>
      </c>
      <c r="D562" s="20">
        <v>200000</v>
      </c>
      <c r="E562" s="300"/>
      <c r="F562" s="301">
        <f t="shared" si="6"/>
        <v>200000</v>
      </c>
      <c r="G562" s="7"/>
    </row>
    <row r="563" spans="2:7" ht="15.75" x14ac:dyDescent="0.25">
      <c r="B563" s="232">
        <v>12</v>
      </c>
      <c r="C563" s="108" t="s">
        <v>139</v>
      </c>
      <c r="D563" s="20">
        <v>550000</v>
      </c>
      <c r="E563" s="300"/>
      <c r="F563" s="301">
        <f t="shared" si="6"/>
        <v>550000</v>
      </c>
      <c r="G563" s="7"/>
    </row>
    <row r="564" spans="2:7" ht="15.75" x14ac:dyDescent="0.25">
      <c r="B564" s="76"/>
      <c r="C564" s="76"/>
      <c r="D564" s="204"/>
      <c r="E564" s="77"/>
      <c r="F564" s="77"/>
      <c r="G564" s="7"/>
    </row>
    <row r="565" spans="2:7" ht="15.75" x14ac:dyDescent="0.25">
      <c r="B565" s="76"/>
      <c r="C565" s="79" t="s">
        <v>47</v>
      </c>
      <c r="D565" s="76"/>
      <c r="E565" s="76"/>
      <c r="F565" s="77"/>
      <c r="G565" s="7"/>
    </row>
    <row r="566" spans="2:7" ht="15.75" x14ac:dyDescent="0.25">
      <c r="B566" s="76"/>
      <c r="C566" s="76"/>
      <c r="D566" s="76"/>
      <c r="E566" s="76"/>
      <c r="F566" s="77"/>
      <c r="G566" s="7"/>
    </row>
    <row r="567" spans="2:7" ht="26.25" x14ac:dyDescent="0.25">
      <c r="B567" s="73"/>
      <c r="C567" s="231" t="s">
        <v>42</v>
      </c>
      <c r="D567" s="213" t="s">
        <v>2</v>
      </c>
      <c r="E567" s="213" t="s">
        <v>43</v>
      </c>
      <c r="F567" s="213" t="s">
        <v>4</v>
      </c>
      <c r="G567" s="7"/>
    </row>
    <row r="568" spans="2:7" ht="15.75" x14ac:dyDescent="0.25">
      <c r="B568" s="73"/>
      <c r="C568" s="213" t="s">
        <v>42</v>
      </c>
      <c r="D568" s="32">
        <f>D569+D570</f>
        <v>90000</v>
      </c>
      <c r="E568" s="33"/>
      <c r="F568" s="32">
        <f>SUM(D568:E568)</f>
        <v>90000</v>
      </c>
      <c r="G568" s="7"/>
    </row>
    <row r="569" spans="2:7" ht="18.75" customHeight="1" x14ac:dyDescent="0.25">
      <c r="B569" s="54">
        <v>1</v>
      </c>
      <c r="C569" s="37" t="s">
        <v>204</v>
      </c>
      <c r="D569" s="16">
        <v>50000</v>
      </c>
      <c r="E569" s="140"/>
      <c r="F569" s="16">
        <f>SUM(D569:E569)</f>
        <v>50000</v>
      </c>
      <c r="G569" s="7"/>
    </row>
    <row r="570" spans="2:7" ht="21" customHeight="1" thickBot="1" x14ac:dyDescent="0.3">
      <c r="B570" s="54">
        <v>2</v>
      </c>
      <c r="C570" s="37" t="s">
        <v>206</v>
      </c>
      <c r="D570" s="16">
        <v>40000</v>
      </c>
      <c r="E570" s="140"/>
      <c r="F570" s="16">
        <f>SUM(D570:E570)</f>
        <v>40000</v>
      </c>
      <c r="G570" s="7"/>
    </row>
    <row r="571" spans="2:7" ht="25.5" customHeight="1" x14ac:dyDescent="0.25">
      <c r="B571" s="308"/>
      <c r="C571" s="309"/>
      <c r="D571" s="11"/>
      <c r="E571" s="241"/>
      <c r="F571" s="11"/>
      <c r="G571" s="7"/>
    </row>
    <row r="572" spans="2:7" ht="15.75" x14ac:dyDescent="0.25">
      <c r="B572" s="76"/>
      <c r="C572" s="19" t="s">
        <v>85</v>
      </c>
      <c r="D572" s="11"/>
      <c r="E572" s="241"/>
      <c r="F572" s="11"/>
      <c r="G572" s="7"/>
    </row>
    <row r="573" spans="2:7" ht="15.75" x14ac:dyDescent="0.25">
      <c r="B573" s="76"/>
      <c r="C573" s="19"/>
      <c r="D573" s="59"/>
      <c r="E573" s="76"/>
      <c r="F573" s="242"/>
      <c r="G573" s="7"/>
    </row>
    <row r="574" spans="2:7" ht="15.75" x14ac:dyDescent="0.25">
      <c r="B574" s="73"/>
      <c r="C574" s="45" t="s">
        <v>84</v>
      </c>
      <c r="D574" s="32">
        <f>D575</f>
        <v>200000</v>
      </c>
      <c r="E574" s="243"/>
      <c r="F574" s="32">
        <f>SUM(D574:E574)</f>
        <v>200000</v>
      </c>
      <c r="G574" s="7"/>
    </row>
    <row r="575" spans="2:7" ht="15.75" x14ac:dyDescent="0.25">
      <c r="B575" s="34">
        <v>1</v>
      </c>
      <c r="C575" s="139" t="s">
        <v>229</v>
      </c>
      <c r="D575" s="16">
        <v>200000</v>
      </c>
      <c r="E575" s="74"/>
      <c r="F575" s="244">
        <f>SUM(D575:E575)</f>
        <v>200000</v>
      </c>
      <c r="G575" s="7"/>
    </row>
    <row r="576" spans="2:7" ht="15.75" x14ac:dyDescent="0.25">
      <c r="B576" s="76"/>
      <c r="C576" s="19"/>
      <c r="D576" s="246"/>
      <c r="E576" s="77"/>
      <c r="F576" s="242"/>
      <c r="G576" s="7"/>
    </row>
    <row r="577" spans="2:7" ht="27" customHeight="1" x14ac:dyDescent="0.25">
      <c r="B577" s="76"/>
      <c r="C577" s="79" t="s">
        <v>48</v>
      </c>
      <c r="D577" s="77"/>
      <c r="E577" s="77"/>
      <c r="F577" s="186"/>
      <c r="G577" s="7"/>
    </row>
    <row r="578" spans="2:7" ht="15.75" x14ac:dyDescent="0.25">
      <c r="B578" s="76"/>
      <c r="C578" s="76"/>
      <c r="D578" s="77"/>
      <c r="E578" s="77"/>
      <c r="F578" s="186"/>
      <c r="G578" s="7"/>
    </row>
    <row r="579" spans="2:7" ht="15.75" x14ac:dyDescent="0.25">
      <c r="B579" s="76"/>
      <c r="C579" s="76"/>
      <c r="D579" s="77"/>
      <c r="E579" s="77"/>
      <c r="F579" s="186"/>
      <c r="G579" s="7"/>
    </row>
    <row r="580" spans="2:7" ht="26.25" x14ac:dyDescent="0.25">
      <c r="B580" s="73"/>
      <c r="C580" s="45" t="s">
        <v>49</v>
      </c>
      <c r="D580" s="45" t="s">
        <v>2</v>
      </c>
      <c r="E580" s="45" t="s">
        <v>43</v>
      </c>
      <c r="F580" s="45" t="s">
        <v>4</v>
      </c>
      <c r="G580" s="7"/>
    </row>
    <row r="581" spans="2:7" ht="15.75" x14ac:dyDescent="0.25">
      <c r="B581" s="73"/>
      <c r="C581" s="247" t="s">
        <v>44</v>
      </c>
      <c r="D581" s="32">
        <f>D582+D583+D584+D585+D586+D587+D588+D589+D590+D591</f>
        <v>2500000</v>
      </c>
      <c r="E581" s="248"/>
      <c r="F581" s="32">
        <f>SUM(D581:E581)</f>
        <v>2500000</v>
      </c>
      <c r="G581" s="7"/>
    </row>
    <row r="582" spans="2:7" ht="15.75" x14ac:dyDescent="0.25">
      <c r="B582" s="54">
        <v>1</v>
      </c>
      <c r="C582" s="310" t="s">
        <v>207</v>
      </c>
      <c r="D582" s="20">
        <v>200000</v>
      </c>
      <c r="E582" s="311"/>
      <c r="F582" s="312">
        <v>200000</v>
      </c>
      <c r="G582" s="7"/>
    </row>
    <row r="583" spans="2:7" ht="15.75" x14ac:dyDescent="0.25">
      <c r="B583" s="56">
        <v>2</v>
      </c>
      <c r="C583" s="310" t="s">
        <v>208</v>
      </c>
      <c r="D583" s="20">
        <v>200000</v>
      </c>
      <c r="E583" s="313"/>
      <c r="F583" s="312">
        <v>200000</v>
      </c>
      <c r="G583" s="7"/>
    </row>
    <row r="584" spans="2:7" ht="15.75" x14ac:dyDescent="0.25">
      <c r="B584" s="54">
        <v>3</v>
      </c>
      <c r="C584" s="310" t="s">
        <v>209</v>
      </c>
      <c r="D584" s="20">
        <v>200000</v>
      </c>
      <c r="E584" s="140"/>
      <c r="F584" s="312">
        <v>200000</v>
      </c>
      <c r="G584" s="7"/>
    </row>
    <row r="585" spans="2:7" ht="15.75" x14ac:dyDescent="0.25">
      <c r="B585" s="56">
        <v>4</v>
      </c>
      <c r="C585" s="37" t="s">
        <v>210</v>
      </c>
      <c r="D585" s="20">
        <v>300000</v>
      </c>
      <c r="E585" s="140"/>
      <c r="F585" s="312">
        <v>300000</v>
      </c>
      <c r="G585" s="7"/>
    </row>
    <row r="586" spans="2:7" ht="15.75" x14ac:dyDescent="0.25">
      <c r="B586" s="34">
        <v>5</v>
      </c>
      <c r="C586" s="240" t="s">
        <v>211</v>
      </c>
      <c r="D586" s="20">
        <v>400000</v>
      </c>
      <c r="E586" s="140"/>
      <c r="F586" s="312">
        <v>400000</v>
      </c>
      <c r="G586" s="7"/>
    </row>
    <row r="587" spans="2:7" ht="15.75" x14ac:dyDescent="0.25">
      <c r="B587" s="56">
        <v>6</v>
      </c>
      <c r="C587" s="37" t="s">
        <v>230</v>
      </c>
      <c r="D587" s="20">
        <v>200000</v>
      </c>
      <c r="E587" s="140"/>
      <c r="F587" s="312">
        <v>200000</v>
      </c>
      <c r="G587" s="7"/>
    </row>
    <row r="588" spans="2:7" ht="15.75" x14ac:dyDescent="0.25">
      <c r="B588" s="56">
        <v>8</v>
      </c>
      <c r="C588" s="37" t="s">
        <v>231</v>
      </c>
      <c r="D588" s="20">
        <v>300000</v>
      </c>
      <c r="E588" s="140"/>
      <c r="F588" s="312">
        <v>300000</v>
      </c>
      <c r="G588" s="7"/>
    </row>
    <row r="589" spans="2:7" ht="15.75" x14ac:dyDescent="0.25">
      <c r="B589" s="54">
        <v>9</v>
      </c>
      <c r="C589" s="37" t="s">
        <v>232</v>
      </c>
      <c r="D589" s="20">
        <v>300000</v>
      </c>
      <c r="E589" s="140"/>
      <c r="F589" s="312">
        <v>300000</v>
      </c>
      <c r="G589" s="7"/>
    </row>
    <row r="590" spans="2:7" ht="15.75" x14ac:dyDescent="0.25">
      <c r="B590" s="56">
        <v>10</v>
      </c>
      <c r="C590" s="37" t="s">
        <v>233</v>
      </c>
      <c r="D590" s="20">
        <v>200000</v>
      </c>
      <c r="E590" s="140"/>
      <c r="F590" s="312">
        <v>200000</v>
      </c>
      <c r="G590" s="7"/>
    </row>
    <row r="591" spans="2:7" ht="15.75" x14ac:dyDescent="0.25">
      <c r="B591" s="56">
        <v>14</v>
      </c>
      <c r="C591" s="240" t="s">
        <v>234</v>
      </c>
      <c r="D591" s="20">
        <v>200000</v>
      </c>
      <c r="E591" s="140"/>
      <c r="F591" s="312">
        <v>200000</v>
      </c>
      <c r="G591" s="7"/>
    </row>
    <row r="592" spans="2:7" ht="15.75" x14ac:dyDescent="0.25">
      <c r="B592" s="198">
        <v>6</v>
      </c>
      <c r="C592" s="240"/>
      <c r="D592" s="20"/>
      <c r="E592" s="140"/>
      <c r="F592" s="20"/>
      <c r="G592" s="7"/>
    </row>
    <row r="593" spans="2:7" ht="15.75" x14ac:dyDescent="0.25">
      <c r="B593" s="314"/>
      <c r="C593" s="14"/>
      <c r="D593" s="212"/>
      <c r="E593" s="315"/>
      <c r="F593" s="242"/>
      <c r="G593" s="7"/>
    </row>
    <row r="594" spans="2:7" ht="21" customHeight="1" x14ac:dyDescent="0.25">
      <c r="B594" s="76"/>
      <c r="C594" s="79" t="s">
        <v>50</v>
      </c>
      <c r="D594" s="77"/>
      <c r="E594" s="77"/>
      <c r="F594" s="77"/>
      <c r="G594" s="7"/>
    </row>
    <row r="595" spans="2:7" ht="15.75" x14ac:dyDescent="0.25">
      <c r="B595" s="76"/>
      <c r="C595" s="76"/>
      <c r="D595" s="77"/>
      <c r="E595" s="77"/>
      <c r="F595" s="77"/>
      <c r="G595" s="7"/>
    </row>
    <row r="596" spans="2:7" ht="3" customHeight="1" x14ac:dyDescent="0.25">
      <c r="B596" s="76"/>
      <c r="C596" s="76"/>
      <c r="D596" s="77"/>
      <c r="E596" s="77"/>
      <c r="F596" s="77"/>
      <c r="G596" s="7"/>
    </row>
    <row r="597" spans="2:7" ht="26.25" x14ac:dyDescent="0.25">
      <c r="B597" s="73"/>
      <c r="C597" s="213" t="s">
        <v>49</v>
      </c>
      <c r="D597" s="213" t="s">
        <v>2</v>
      </c>
      <c r="E597" s="213" t="s">
        <v>43</v>
      </c>
      <c r="F597" s="213" t="s">
        <v>4</v>
      </c>
      <c r="G597" s="7"/>
    </row>
    <row r="598" spans="2:7" ht="15.75" x14ac:dyDescent="0.25">
      <c r="B598" s="316"/>
      <c r="C598" s="213" t="s">
        <v>44</v>
      </c>
      <c r="D598" s="32">
        <f>D599+D600+D601</f>
        <v>300000</v>
      </c>
      <c r="E598" s="32"/>
      <c r="F598" s="32">
        <f>SUM(D598:E598)</f>
        <v>300000</v>
      </c>
      <c r="G598" s="7"/>
    </row>
    <row r="599" spans="2:7" ht="15.75" x14ac:dyDescent="0.25">
      <c r="B599" s="72">
        <v>1</v>
      </c>
      <c r="C599" s="251" t="s">
        <v>235</v>
      </c>
      <c r="D599" s="16">
        <v>100000</v>
      </c>
      <c r="E599" s="253"/>
      <c r="F599" s="16">
        <f>SUM(D599:E599)</f>
        <v>100000</v>
      </c>
      <c r="G599" s="7"/>
    </row>
    <row r="600" spans="2:7" ht="15.75" x14ac:dyDescent="0.25">
      <c r="B600" s="316">
        <v>2</v>
      </c>
      <c r="C600" s="252" t="s">
        <v>236</v>
      </c>
      <c r="D600" s="244">
        <v>200000</v>
      </c>
      <c r="E600" s="244"/>
      <c r="F600" s="20">
        <f>SUM(D600:E600)</f>
        <v>200000</v>
      </c>
      <c r="G600" s="7"/>
    </row>
    <row r="601" spans="2:7" ht="15.75" x14ac:dyDescent="0.25">
      <c r="B601" s="316">
        <v>3</v>
      </c>
      <c r="C601" s="176"/>
      <c r="D601" s="244"/>
      <c r="E601" s="244"/>
      <c r="F601" s="20"/>
      <c r="G601" s="7"/>
    </row>
    <row r="602" spans="2:7" ht="15.75" x14ac:dyDescent="0.25">
      <c r="B602" s="314"/>
      <c r="C602" s="76"/>
      <c r="D602" s="77"/>
      <c r="E602" s="77"/>
      <c r="F602" s="164"/>
      <c r="G602" s="7"/>
    </row>
    <row r="603" spans="2:7" ht="15.75" x14ac:dyDescent="0.25">
      <c r="B603" s="314"/>
      <c r="C603" s="79" t="s">
        <v>31</v>
      </c>
      <c r="D603" s="77"/>
      <c r="E603" s="77"/>
      <c r="F603" s="164"/>
      <c r="G603" s="7"/>
    </row>
    <row r="604" spans="2:7" ht="15.75" x14ac:dyDescent="0.25">
      <c r="B604" s="314"/>
      <c r="C604" s="76"/>
      <c r="D604" s="77"/>
      <c r="E604" s="77"/>
      <c r="F604" s="164"/>
      <c r="G604" s="7"/>
    </row>
    <row r="605" spans="2:7" ht="15.75" hidden="1" x14ac:dyDescent="0.25">
      <c r="B605" s="314"/>
      <c r="C605" s="76"/>
      <c r="D605" s="77"/>
      <c r="E605" s="77"/>
      <c r="F605" s="164"/>
      <c r="G605" s="7"/>
    </row>
    <row r="606" spans="2:7" ht="26.25" x14ac:dyDescent="0.25">
      <c r="B606" s="316"/>
      <c r="C606" s="213" t="s">
        <v>49</v>
      </c>
      <c r="D606" s="213" t="s">
        <v>2</v>
      </c>
      <c r="E606" s="213" t="s">
        <v>43</v>
      </c>
      <c r="F606" s="213" t="s">
        <v>4</v>
      </c>
      <c r="G606" s="7"/>
    </row>
    <row r="607" spans="2:7" ht="16.5" thickBot="1" x14ac:dyDescent="0.3">
      <c r="B607" s="316"/>
      <c r="C607" s="255" t="s">
        <v>44</v>
      </c>
      <c r="D607" s="32">
        <f>D608+D609+D610+D611</f>
        <v>200000</v>
      </c>
      <c r="E607" s="32"/>
      <c r="F607" s="32">
        <f>SUM(D607:E607)</f>
        <v>200000</v>
      </c>
      <c r="G607" s="7"/>
    </row>
    <row r="608" spans="2:7" ht="18" customHeight="1" x14ac:dyDescent="0.25">
      <c r="B608" s="54">
        <v>1</v>
      </c>
      <c r="C608" s="118" t="s">
        <v>218</v>
      </c>
      <c r="D608" s="16">
        <v>100000</v>
      </c>
      <c r="E608" s="20"/>
      <c r="F608" s="16">
        <f>SUM(D608:E608)</f>
        <v>100000</v>
      </c>
      <c r="G608" s="7"/>
    </row>
    <row r="609" spans="2:8" ht="15.75" x14ac:dyDescent="0.25">
      <c r="B609" s="56">
        <v>2</v>
      </c>
      <c r="C609" s="97" t="s">
        <v>219</v>
      </c>
      <c r="D609" s="16">
        <v>100000</v>
      </c>
      <c r="E609" s="20"/>
      <c r="F609" s="16">
        <f>SUM(D609:E609)</f>
        <v>100000</v>
      </c>
      <c r="G609" s="7"/>
    </row>
    <row r="610" spans="2:8" ht="15.75" x14ac:dyDescent="0.25">
      <c r="B610" s="316">
        <v>3</v>
      </c>
      <c r="C610" s="121"/>
      <c r="D610" s="20"/>
      <c r="E610" s="20"/>
      <c r="F610" s="16">
        <f>SUM(D610:E610)</f>
        <v>0</v>
      </c>
      <c r="G610" s="7"/>
    </row>
    <row r="611" spans="2:8" ht="15.75" x14ac:dyDescent="0.25">
      <c r="B611" s="316">
        <v>4</v>
      </c>
      <c r="C611" s="121"/>
      <c r="D611" s="20"/>
      <c r="E611" s="20"/>
      <c r="F611" s="16">
        <f>SUM(D611:E611)</f>
        <v>0</v>
      </c>
      <c r="G611" s="7"/>
    </row>
    <row r="612" spans="2:8" ht="13.5" customHeight="1" x14ac:dyDescent="0.25">
      <c r="B612" s="76"/>
      <c r="C612" s="14"/>
      <c r="D612" s="11"/>
      <c r="E612" s="212"/>
      <c r="F612" s="11"/>
      <c r="G612" s="7"/>
    </row>
    <row r="613" spans="2:8" ht="15.75" hidden="1" x14ac:dyDescent="0.25">
      <c r="B613" s="76"/>
      <c r="C613" s="76"/>
      <c r="D613" s="77"/>
      <c r="E613" s="77"/>
      <c r="F613" s="77"/>
      <c r="G613" s="7"/>
    </row>
    <row r="614" spans="2:8" ht="15.75" x14ac:dyDescent="0.25">
      <c r="B614" s="76"/>
      <c r="C614" s="19" t="s">
        <v>37</v>
      </c>
      <c r="D614" s="11"/>
      <c r="E614" s="212"/>
      <c r="F614" s="11"/>
      <c r="G614" s="7"/>
    </row>
    <row r="615" spans="2:8" ht="15.75" x14ac:dyDescent="0.25">
      <c r="B615" s="76"/>
      <c r="C615" s="164"/>
      <c r="D615" s="11"/>
      <c r="E615" s="212"/>
      <c r="F615" s="11"/>
      <c r="G615" s="7"/>
    </row>
    <row r="616" spans="2:8" ht="26.25" x14ac:dyDescent="0.25">
      <c r="B616" s="73"/>
      <c r="C616" s="213" t="s">
        <v>49</v>
      </c>
      <c r="D616" s="42" t="s">
        <v>2</v>
      </c>
      <c r="E616" s="42" t="s">
        <v>3</v>
      </c>
      <c r="F616" s="83" t="s">
        <v>4</v>
      </c>
      <c r="G616" s="7"/>
    </row>
    <row r="617" spans="2:8" ht="15.75" x14ac:dyDescent="0.25">
      <c r="B617" s="73"/>
      <c r="C617" s="190"/>
      <c r="D617" s="194">
        <f>D618+D619</f>
        <v>903971</v>
      </c>
      <c r="E617" s="194">
        <f>E618</f>
        <v>296029</v>
      </c>
      <c r="F617" s="51">
        <f>SUM(D617:E617)</f>
        <v>1200000</v>
      </c>
      <c r="G617" s="7"/>
    </row>
    <row r="618" spans="2:8" ht="15.75" x14ac:dyDescent="0.25">
      <c r="B618" s="195">
        <v>1</v>
      </c>
      <c r="C618" s="110" t="s">
        <v>220</v>
      </c>
      <c r="D618" s="20">
        <v>203971</v>
      </c>
      <c r="E618" s="196">
        <v>296029</v>
      </c>
      <c r="F618" s="20">
        <f>SUM(D618:E618)</f>
        <v>500000</v>
      </c>
      <c r="G618" s="7"/>
    </row>
    <row r="619" spans="2:8" ht="15.75" x14ac:dyDescent="0.25">
      <c r="B619" s="195">
        <v>2</v>
      </c>
      <c r="C619" s="74" t="s">
        <v>221</v>
      </c>
      <c r="D619" s="20">
        <v>700000</v>
      </c>
      <c r="E619" s="196"/>
      <c r="F619" s="20">
        <f>SUM(D619:E619)</f>
        <v>700000</v>
      </c>
      <c r="G619" s="7"/>
      <c r="H619" s="5"/>
    </row>
    <row r="620" spans="2:8" ht="15.75" x14ac:dyDescent="0.25">
      <c r="B620" s="317"/>
      <c r="C620" s="77"/>
      <c r="D620" s="212"/>
      <c r="E620" s="318"/>
      <c r="F620" s="212"/>
      <c r="G620" s="7"/>
      <c r="H620" s="5"/>
    </row>
    <row r="621" spans="2:8" ht="15.75" x14ac:dyDescent="0.25">
      <c r="B621" s="317"/>
      <c r="C621" s="77"/>
      <c r="D621" s="212"/>
      <c r="E621" s="318"/>
      <c r="F621" s="212"/>
      <c r="G621" s="7"/>
      <c r="H621" s="5"/>
    </row>
    <row r="622" spans="2:8" ht="15.75" x14ac:dyDescent="0.25">
      <c r="B622" s="314"/>
      <c r="C622" s="79" t="s">
        <v>166</v>
      </c>
      <c r="D622" s="77"/>
      <c r="E622" s="77"/>
      <c r="F622" s="77"/>
      <c r="G622" s="7"/>
    </row>
    <row r="623" spans="2:8" ht="15.75" x14ac:dyDescent="0.25">
      <c r="B623" s="198"/>
      <c r="C623" s="256" t="s">
        <v>58</v>
      </c>
      <c r="D623" s="15" t="s">
        <v>59</v>
      </c>
      <c r="E623" s="77"/>
      <c r="F623" s="77"/>
      <c r="G623" s="7"/>
    </row>
    <row r="624" spans="2:8" ht="15.75" x14ac:dyDescent="0.25">
      <c r="B624" s="198">
        <v>1</v>
      </c>
      <c r="C624" s="197" t="s">
        <v>56</v>
      </c>
      <c r="D624" s="36">
        <v>20024919.5</v>
      </c>
      <c r="E624" s="186"/>
      <c r="F624" s="77"/>
      <c r="G624" s="7"/>
    </row>
    <row r="625" spans="2:7" ht="15.75" x14ac:dyDescent="0.25">
      <c r="B625" s="198">
        <v>2</v>
      </c>
      <c r="C625" s="197" t="s">
        <v>55</v>
      </c>
      <c r="D625" s="36">
        <f>F333+F346+F363+F372+F392+F418+F425+F448+F458+F469+F476</f>
        <v>3768450</v>
      </c>
      <c r="E625" s="186"/>
      <c r="F625" s="77"/>
      <c r="G625" s="7"/>
    </row>
    <row r="626" spans="2:7" ht="15.75" x14ac:dyDescent="0.25">
      <c r="B626" s="198">
        <v>3</v>
      </c>
      <c r="C626" s="197" t="s">
        <v>54</v>
      </c>
      <c r="D626" s="36">
        <v>729342.5</v>
      </c>
      <c r="E626" s="258"/>
      <c r="F626" s="259"/>
      <c r="G626" s="7"/>
    </row>
    <row r="627" spans="2:7" ht="15.75" x14ac:dyDescent="0.25">
      <c r="B627" s="198">
        <v>4</v>
      </c>
      <c r="C627" s="197" t="s">
        <v>132</v>
      </c>
      <c r="D627" s="36">
        <f>F384+F411+F439+F450+F461+F482</f>
        <v>1900500</v>
      </c>
      <c r="E627" s="77"/>
      <c r="F627" s="77"/>
      <c r="G627" s="7"/>
    </row>
    <row r="628" spans="2:7" ht="15.75" x14ac:dyDescent="0.25">
      <c r="B628" s="198">
        <v>5</v>
      </c>
      <c r="C628" s="197" t="s">
        <v>53</v>
      </c>
      <c r="D628" s="249">
        <f>F501+F552+F568+F574+F581+F598+F607+F617</f>
        <v>10217600</v>
      </c>
      <c r="E628" s="319"/>
      <c r="F628" s="17"/>
      <c r="G628" s="7"/>
    </row>
    <row r="629" spans="2:7" ht="15.75" x14ac:dyDescent="0.25">
      <c r="B629" s="261"/>
      <c r="C629" s="262" t="s">
        <v>57</v>
      </c>
      <c r="D629" s="335">
        <f>SUM(D624:D628)</f>
        <v>36640812</v>
      </c>
      <c r="E629" s="263"/>
      <c r="F629" s="77"/>
      <c r="G629" s="7"/>
    </row>
    <row r="630" spans="2:7" ht="15.75" x14ac:dyDescent="0.25">
      <c r="B630" s="76"/>
      <c r="C630" s="76"/>
      <c r="D630" s="77"/>
      <c r="E630" s="77"/>
      <c r="F630" s="77"/>
      <c r="G630" s="7"/>
    </row>
    <row r="631" spans="2:7" ht="15.75" x14ac:dyDescent="0.25">
      <c r="B631" s="76"/>
      <c r="C631" s="76"/>
      <c r="D631" s="77"/>
      <c r="E631" s="77"/>
      <c r="F631" s="77"/>
      <c r="G631" s="7"/>
    </row>
    <row r="632" spans="2:7" ht="15.75" hidden="1" x14ac:dyDescent="0.25">
      <c r="B632" s="76"/>
      <c r="C632" s="76"/>
      <c r="D632" s="77"/>
      <c r="E632" s="77"/>
      <c r="F632" s="77"/>
      <c r="G632" s="7"/>
    </row>
    <row r="633" spans="2:7" ht="15.75" hidden="1" x14ac:dyDescent="0.25">
      <c r="B633" s="76"/>
      <c r="C633" s="76"/>
      <c r="D633" s="77"/>
      <c r="E633" s="77"/>
      <c r="F633" s="77"/>
      <c r="G633" s="7"/>
    </row>
    <row r="634" spans="2:7" ht="15.75" x14ac:dyDescent="0.25">
      <c r="B634" s="76"/>
      <c r="C634" s="266" t="s">
        <v>168</v>
      </c>
      <c r="D634" s="77"/>
      <c r="E634" s="77"/>
      <c r="F634" s="77"/>
      <c r="G634" s="7"/>
    </row>
    <row r="635" spans="2:7" ht="8.25" customHeight="1" x14ac:dyDescent="0.25">
      <c r="B635" s="76"/>
      <c r="C635" s="76"/>
      <c r="D635" s="77"/>
      <c r="E635" s="77"/>
      <c r="F635" s="77"/>
      <c r="G635" s="7"/>
    </row>
    <row r="636" spans="2:7" ht="15.75" hidden="1" x14ac:dyDescent="0.25">
      <c r="B636" s="14"/>
      <c r="C636" s="14"/>
      <c r="D636" s="164"/>
      <c r="E636" s="164"/>
      <c r="F636" s="164"/>
      <c r="G636" s="7"/>
    </row>
    <row r="637" spans="2:7" ht="15.75" x14ac:dyDescent="0.25">
      <c r="B637" s="359"/>
      <c r="C637" s="360" t="s">
        <v>0</v>
      </c>
      <c r="D637" s="22"/>
      <c r="E637" s="22"/>
      <c r="F637" s="23"/>
      <c r="G637" s="7"/>
    </row>
    <row r="638" spans="2:7" ht="15.75" x14ac:dyDescent="0.25">
      <c r="B638" s="359"/>
      <c r="C638" s="360"/>
      <c r="D638" s="22"/>
      <c r="E638" s="22"/>
      <c r="F638" s="22"/>
      <c r="G638" s="7"/>
    </row>
    <row r="639" spans="2:7" ht="15.75" hidden="1" x14ac:dyDescent="0.25">
      <c r="B639" s="361"/>
      <c r="C639" s="361"/>
      <c r="D639" s="24"/>
      <c r="E639" s="24"/>
      <c r="F639" s="25"/>
      <c r="G639" s="7"/>
    </row>
    <row r="640" spans="2:7" ht="27" thickBot="1" x14ac:dyDescent="0.3">
      <c r="B640" s="160"/>
      <c r="C640" s="27" t="s">
        <v>1</v>
      </c>
      <c r="D640" s="28" t="s">
        <v>2</v>
      </c>
      <c r="E640" s="28" t="s">
        <v>3</v>
      </c>
      <c r="F640" s="29" t="s">
        <v>4</v>
      </c>
      <c r="G640" s="7"/>
    </row>
    <row r="641" spans="2:7" ht="16.5" thickBot="1" x14ac:dyDescent="0.3">
      <c r="B641" s="320"/>
      <c r="C641" s="268"/>
      <c r="D641" s="32">
        <f>D642+D643+D644+D645+D646+D647+D648+D649+D650+D651</f>
        <v>223000</v>
      </c>
      <c r="E641" s="33"/>
      <c r="F641" s="32">
        <f>SUM(D641:E641)</f>
        <v>223000</v>
      </c>
      <c r="G641" s="7"/>
    </row>
    <row r="642" spans="2:7" ht="15.75" x14ac:dyDescent="0.25">
      <c r="B642" s="34">
        <v>1</v>
      </c>
      <c r="C642" s="35" t="s">
        <v>86</v>
      </c>
      <c r="D642" s="16">
        <v>15000</v>
      </c>
      <c r="E642" s="36"/>
      <c r="F642" s="16">
        <v>15000</v>
      </c>
      <c r="G642" s="7"/>
    </row>
    <row r="643" spans="2:7" ht="15.75" x14ac:dyDescent="0.25">
      <c r="B643" s="34">
        <v>2</v>
      </c>
      <c r="C643" s="37" t="s">
        <v>60</v>
      </c>
      <c r="D643" s="16">
        <v>10000</v>
      </c>
      <c r="E643" s="36"/>
      <c r="F643" s="16">
        <v>10000</v>
      </c>
      <c r="G643" s="7"/>
    </row>
    <row r="644" spans="2:7" ht="15.75" x14ac:dyDescent="0.25">
      <c r="B644" s="34">
        <v>3</v>
      </c>
      <c r="C644" s="37" t="s">
        <v>61</v>
      </c>
      <c r="D644" s="16">
        <v>30000</v>
      </c>
      <c r="E644" s="36"/>
      <c r="F644" s="16">
        <v>30000</v>
      </c>
      <c r="G644" s="7"/>
    </row>
    <row r="645" spans="2:7" ht="15.75" x14ac:dyDescent="0.25">
      <c r="B645" s="34">
        <v>4</v>
      </c>
      <c r="C645" s="37" t="s">
        <v>23</v>
      </c>
      <c r="D645" s="16">
        <v>26000</v>
      </c>
      <c r="E645" s="36"/>
      <c r="F645" s="16">
        <v>26000</v>
      </c>
      <c r="G645" s="7"/>
    </row>
    <row r="646" spans="2:7" ht="15.75" x14ac:dyDescent="0.25">
      <c r="B646" s="34">
        <v>5</v>
      </c>
      <c r="C646" s="38" t="s">
        <v>5</v>
      </c>
      <c r="D646" s="16">
        <v>30000</v>
      </c>
      <c r="E646" s="36"/>
      <c r="F646" s="16">
        <v>30000</v>
      </c>
      <c r="G646" s="7"/>
    </row>
    <row r="647" spans="2:7" ht="15.75" x14ac:dyDescent="0.25">
      <c r="B647" s="34">
        <v>6</v>
      </c>
      <c r="C647" s="38" t="s">
        <v>6</v>
      </c>
      <c r="D647" s="16">
        <v>20000</v>
      </c>
      <c r="E647" s="36"/>
      <c r="F647" s="16">
        <v>20000</v>
      </c>
      <c r="G647" s="7"/>
    </row>
    <row r="648" spans="2:7" ht="15.75" x14ac:dyDescent="0.25">
      <c r="B648" s="34">
        <v>7</v>
      </c>
      <c r="C648" s="38" t="s">
        <v>7</v>
      </c>
      <c r="D648" s="16">
        <v>12000</v>
      </c>
      <c r="E648" s="36"/>
      <c r="F648" s="16">
        <v>12000</v>
      </c>
      <c r="G648" s="7"/>
    </row>
    <row r="649" spans="2:7" ht="15.75" x14ac:dyDescent="0.25">
      <c r="B649" s="34">
        <v>8</v>
      </c>
      <c r="C649" s="38" t="s">
        <v>62</v>
      </c>
      <c r="D649" s="16">
        <v>25000</v>
      </c>
      <c r="E649" s="36"/>
      <c r="F649" s="16">
        <v>25000</v>
      </c>
      <c r="G649" s="7"/>
    </row>
    <row r="650" spans="2:7" ht="15.75" x14ac:dyDescent="0.25">
      <c r="B650" s="34">
        <v>9</v>
      </c>
      <c r="C650" s="38" t="s">
        <v>63</v>
      </c>
      <c r="D650" s="16">
        <v>25000</v>
      </c>
      <c r="E650" s="36"/>
      <c r="F650" s="16">
        <v>25000</v>
      </c>
      <c r="G650" s="7"/>
    </row>
    <row r="651" spans="2:7" ht="15.75" x14ac:dyDescent="0.25">
      <c r="B651" s="34">
        <v>10</v>
      </c>
      <c r="C651" s="38" t="s">
        <v>170</v>
      </c>
      <c r="D651" s="16">
        <v>30000</v>
      </c>
      <c r="E651" s="36"/>
      <c r="F651" s="16">
        <v>30000</v>
      </c>
      <c r="G651" s="7"/>
    </row>
    <row r="652" spans="2:7" ht="15.75" x14ac:dyDescent="0.25">
      <c r="B652" s="46"/>
      <c r="C652" s="40"/>
      <c r="D652" s="16"/>
      <c r="E652" s="36"/>
      <c r="F652" s="16"/>
      <c r="G652" s="7"/>
    </row>
    <row r="653" spans="2:7" ht="15.75" x14ac:dyDescent="0.25">
      <c r="B653" s="72"/>
      <c r="C653" s="42" t="s">
        <v>130</v>
      </c>
      <c r="D653" s="43"/>
      <c r="E653" s="44"/>
      <c r="F653" s="43">
        <f>SUM(D653:E653)</f>
        <v>0</v>
      </c>
      <c r="G653" s="7"/>
    </row>
    <row r="654" spans="2:7" ht="15.75" x14ac:dyDescent="0.25">
      <c r="B654" s="72"/>
      <c r="C654" s="45"/>
      <c r="D654" s="32">
        <f>D655</f>
        <v>25000</v>
      </c>
      <c r="E654" s="33"/>
      <c r="F654" s="32">
        <f>SUM(D654:E654)</f>
        <v>25000</v>
      </c>
      <c r="G654" s="7"/>
    </row>
    <row r="655" spans="2:7" ht="15.75" x14ac:dyDescent="0.25">
      <c r="B655" s="46">
        <v>1</v>
      </c>
      <c r="C655" s="47" t="s">
        <v>33</v>
      </c>
      <c r="D655" s="16">
        <v>25000</v>
      </c>
      <c r="E655" s="36"/>
      <c r="F655" s="16">
        <v>25000</v>
      </c>
      <c r="G655" s="7"/>
    </row>
    <row r="656" spans="2:7" ht="15.75" x14ac:dyDescent="0.25">
      <c r="B656" s="46"/>
      <c r="C656" s="40"/>
      <c r="D656" s="16"/>
      <c r="E656" s="36"/>
      <c r="F656" s="16"/>
      <c r="G656" s="7"/>
    </row>
    <row r="657" spans="2:7" ht="16.5" thickBot="1" x14ac:dyDescent="0.3">
      <c r="B657" s="48"/>
      <c r="C657" s="27" t="s">
        <v>8</v>
      </c>
      <c r="D657" s="49"/>
      <c r="E657" s="50"/>
      <c r="F657" s="51"/>
      <c r="G657" s="7"/>
    </row>
    <row r="658" spans="2:7" ht="15.75" x14ac:dyDescent="0.25">
      <c r="B658" s="52"/>
      <c r="C658" s="53"/>
      <c r="D658" s="32">
        <f>D659+D660+D661+D662</f>
        <v>509210</v>
      </c>
      <c r="E658" s="85"/>
      <c r="F658" s="32">
        <f>SUM(D658:E658)</f>
        <v>509210</v>
      </c>
      <c r="G658" s="7"/>
    </row>
    <row r="659" spans="2:7" ht="15.75" x14ac:dyDescent="0.25">
      <c r="B659" s="54">
        <v>1</v>
      </c>
      <c r="C659" s="35" t="s">
        <v>9</v>
      </c>
      <c r="D659" s="16">
        <v>457210</v>
      </c>
      <c r="E659" s="55"/>
      <c r="F659" s="16">
        <v>457210</v>
      </c>
      <c r="G659" s="7"/>
    </row>
    <row r="660" spans="2:7" ht="15.75" x14ac:dyDescent="0.25">
      <c r="B660" s="56">
        <v>2</v>
      </c>
      <c r="C660" s="37" t="s">
        <v>10</v>
      </c>
      <c r="D660" s="16">
        <v>32000</v>
      </c>
      <c r="E660" s="55"/>
      <c r="F660" s="16">
        <v>32000</v>
      </c>
      <c r="G660" s="7"/>
    </row>
    <row r="661" spans="2:7" ht="15.75" x14ac:dyDescent="0.25">
      <c r="B661" s="56">
        <v>3</v>
      </c>
      <c r="C661" s="37" t="s">
        <v>11</v>
      </c>
      <c r="D661" s="16">
        <v>3000</v>
      </c>
      <c r="E661" s="55"/>
      <c r="F661" s="16">
        <v>3000</v>
      </c>
      <c r="G661" s="7"/>
    </row>
    <row r="662" spans="2:7" ht="15.75" x14ac:dyDescent="0.25">
      <c r="B662" s="56">
        <v>4</v>
      </c>
      <c r="C662" s="37" t="s">
        <v>12</v>
      </c>
      <c r="D662" s="16">
        <v>17000</v>
      </c>
      <c r="E662" s="57"/>
      <c r="F662" s="16">
        <v>17000</v>
      </c>
      <c r="G662" s="7"/>
    </row>
    <row r="663" spans="2:7" ht="12" customHeight="1" x14ac:dyDescent="0.25">
      <c r="B663" s="10"/>
      <c r="C663" s="14"/>
      <c r="D663" s="58"/>
      <c r="E663" s="58"/>
      <c r="F663" s="59"/>
      <c r="G663" s="7"/>
    </row>
    <row r="664" spans="2:7" ht="15.75" hidden="1" x14ac:dyDescent="0.25">
      <c r="B664" s="10"/>
      <c r="C664" s="14"/>
      <c r="D664" s="58"/>
      <c r="E664" s="58"/>
      <c r="F664" s="59"/>
      <c r="G664" s="7"/>
    </row>
    <row r="665" spans="2:7" ht="15.75" hidden="1" x14ac:dyDescent="0.25">
      <c r="B665" s="10"/>
      <c r="C665" s="76"/>
      <c r="D665" s="77"/>
      <c r="E665" s="77"/>
      <c r="F665" s="78"/>
      <c r="G665" s="7"/>
    </row>
    <row r="666" spans="2:7" ht="15.75" x14ac:dyDescent="0.25">
      <c r="B666" s="10"/>
      <c r="C666" s="76"/>
      <c r="D666" s="77"/>
      <c r="E666" s="77"/>
      <c r="F666" s="78"/>
      <c r="G666" s="7"/>
    </row>
    <row r="667" spans="2:7" ht="15.75" x14ac:dyDescent="0.25">
      <c r="B667" s="10"/>
      <c r="C667" s="79" t="s">
        <v>15</v>
      </c>
      <c r="D667" s="77"/>
      <c r="E667" s="77"/>
      <c r="F667" s="78"/>
      <c r="G667" s="7"/>
    </row>
    <row r="668" spans="2:7" ht="8.25" customHeight="1" x14ac:dyDescent="0.25">
      <c r="B668" s="10"/>
      <c r="C668" s="76"/>
      <c r="D668" s="77"/>
      <c r="E668" s="77"/>
      <c r="F668" s="78"/>
      <c r="G668" s="7"/>
    </row>
    <row r="669" spans="2:7" ht="15.75" hidden="1" x14ac:dyDescent="0.25">
      <c r="B669" s="8"/>
      <c r="C669" s="8"/>
      <c r="D669" s="80"/>
      <c r="E669" s="80"/>
      <c r="F669" s="81"/>
      <c r="G669" s="7"/>
    </row>
    <row r="670" spans="2:7" ht="26.25" x14ac:dyDescent="0.25">
      <c r="B670" s="82"/>
      <c r="C670" s="42" t="s">
        <v>16</v>
      </c>
      <c r="D670" s="42" t="s">
        <v>2</v>
      </c>
      <c r="E670" s="42" t="s">
        <v>3</v>
      </c>
      <c r="F670" s="83" t="s">
        <v>4</v>
      </c>
      <c r="G670" s="7"/>
    </row>
    <row r="671" spans="2:7" ht="15.75" x14ac:dyDescent="0.25">
      <c r="B671" s="65"/>
      <c r="C671" s="84"/>
      <c r="D671" s="32">
        <f>D672+D673</f>
        <v>130000</v>
      </c>
      <c r="E671" s="86"/>
      <c r="F671" s="32">
        <f>SUM(D671:E671)</f>
        <v>130000</v>
      </c>
      <c r="G671" s="7"/>
    </row>
    <row r="672" spans="2:7" ht="15.75" x14ac:dyDescent="0.25">
      <c r="B672" s="34">
        <v>2</v>
      </c>
      <c r="C672" s="87" t="s">
        <v>172</v>
      </c>
      <c r="D672" s="20">
        <v>70000</v>
      </c>
      <c r="E672" s="88"/>
      <c r="F672" s="20">
        <v>70000</v>
      </c>
      <c r="G672" s="7"/>
    </row>
    <row r="673" spans="2:7" ht="15.75" x14ac:dyDescent="0.25">
      <c r="B673" s="34">
        <v>3</v>
      </c>
      <c r="C673" s="87" t="s">
        <v>173</v>
      </c>
      <c r="D673" s="20">
        <v>60000</v>
      </c>
      <c r="E673" s="70"/>
      <c r="F673" s="20">
        <v>60000</v>
      </c>
      <c r="G673" s="7"/>
    </row>
    <row r="674" spans="2:7" ht="15" customHeight="1" x14ac:dyDescent="0.25">
      <c r="B674" s="8"/>
      <c r="C674" s="8"/>
      <c r="D674" s="80"/>
      <c r="E674" s="80"/>
      <c r="F674" s="81"/>
      <c r="G674" s="7"/>
    </row>
    <row r="675" spans="2:7" ht="15.75" hidden="1" x14ac:dyDescent="0.25">
      <c r="B675" s="8"/>
      <c r="C675" s="8"/>
      <c r="D675" s="80"/>
      <c r="E675" s="80"/>
      <c r="F675" s="81"/>
      <c r="G675" s="7"/>
    </row>
    <row r="676" spans="2:7" ht="15.75" x14ac:dyDescent="0.25">
      <c r="B676" s="8"/>
      <c r="C676" s="8" t="s">
        <v>17</v>
      </c>
      <c r="D676" s="80"/>
      <c r="E676" s="80"/>
      <c r="F676" s="81"/>
      <c r="G676" s="7"/>
    </row>
    <row r="677" spans="2:7" ht="16.5" thickBot="1" x14ac:dyDescent="0.3">
      <c r="B677" s="10"/>
      <c r="C677" s="89"/>
      <c r="D677" s="89"/>
      <c r="E677" s="89"/>
      <c r="F677" s="90"/>
      <c r="G677" s="7"/>
    </row>
    <row r="678" spans="2:7" ht="26.25" x14ac:dyDescent="0.25">
      <c r="B678" s="91"/>
      <c r="C678" s="92" t="s">
        <v>18</v>
      </c>
      <c r="D678" s="42" t="s">
        <v>2</v>
      </c>
      <c r="E678" s="42" t="s">
        <v>3</v>
      </c>
      <c r="F678" s="83" t="s">
        <v>4</v>
      </c>
      <c r="G678" s="7"/>
    </row>
    <row r="679" spans="2:7" ht="15.75" x14ac:dyDescent="0.25">
      <c r="B679" s="52"/>
      <c r="C679" s="93"/>
      <c r="D679" s="94">
        <f>D680+D681+D682+D683+D684+D685+D686+D687+D688</f>
        <v>1095641</v>
      </c>
      <c r="E679" s="84"/>
      <c r="F679" s="51">
        <f>SUM(D679:E679)</f>
        <v>1095641</v>
      </c>
      <c r="G679" s="7"/>
    </row>
    <row r="680" spans="2:7" ht="15.75" x14ac:dyDescent="0.25">
      <c r="B680" s="54">
        <v>1</v>
      </c>
      <c r="C680" s="95" t="s">
        <v>174</v>
      </c>
      <c r="D680" s="20">
        <v>120000</v>
      </c>
      <c r="E680" s="96"/>
      <c r="F680" s="20">
        <v>120000</v>
      </c>
      <c r="G680" s="7"/>
    </row>
    <row r="681" spans="2:7" ht="15.75" x14ac:dyDescent="0.25">
      <c r="B681" s="56">
        <v>2</v>
      </c>
      <c r="C681" s="97" t="s">
        <v>175</v>
      </c>
      <c r="D681" s="20">
        <v>250000</v>
      </c>
      <c r="E681" s="96"/>
      <c r="F681" s="20">
        <v>250000</v>
      </c>
      <c r="G681" s="7"/>
    </row>
    <row r="682" spans="2:7" ht="15.75" x14ac:dyDescent="0.25">
      <c r="B682" s="56">
        <v>3</v>
      </c>
      <c r="C682" s="97" t="s">
        <v>65</v>
      </c>
      <c r="D682" s="20">
        <v>180000</v>
      </c>
      <c r="E682" s="57"/>
      <c r="F682" s="20">
        <v>180000</v>
      </c>
      <c r="G682" s="7"/>
    </row>
    <row r="683" spans="2:7" ht="15.75" x14ac:dyDescent="0.25">
      <c r="B683" s="54">
        <v>4</v>
      </c>
      <c r="C683" s="97" t="s">
        <v>87</v>
      </c>
      <c r="D683" s="20">
        <v>160000</v>
      </c>
      <c r="E683" s="57"/>
      <c r="F683" s="20">
        <v>160000</v>
      </c>
      <c r="G683" s="7"/>
    </row>
    <row r="684" spans="2:7" ht="15.75" x14ac:dyDescent="0.25">
      <c r="B684" s="56">
        <v>5</v>
      </c>
      <c r="C684" s="98" t="s">
        <v>66</v>
      </c>
      <c r="D684" s="20">
        <v>30000</v>
      </c>
      <c r="E684" s="99"/>
      <c r="F684" s="20">
        <v>30000</v>
      </c>
      <c r="G684" s="7"/>
    </row>
    <row r="685" spans="2:7" ht="15.75" x14ac:dyDescent="0.25">
      <c r="B685" s="56">
        <v>6</v>
      </c>
      <c r="C685" s="100" t="s">
        <v>24</v>
      </c>
      <c r="D685" s="20">
        <v>45641</v>
      </c>
      <c r="E685" s="99"/>
      <c r="F685" s="20">
        <f>SUM(D685:E685)</f>
        <v>45641</v>
      </c>
      <c r="G685" s="7"/>
    </row>
    <row r="686" spans="2:7" ht="15.75" x14ac:dyDescent="0.25">
      <c r="B686" s="54">
        <v>7</v>
      </c>
      <c r="C686" s="100" t="s">
        <v>176</v>
      </c>
      <c r="D686" s="20">
        <v>40000</v>
      </c>
      <c r="E686" s="99"/>
      <c r="F686" s="20">
        <v>40000</v>
      </c>
      <c r="G686" s="7"/>
    </row>
    <row r="687" spans="2:7" ht="15.75" x14ac:dyDescent="0.25">
      <c r="B687" s="56">
        <v>8</v>
      </c>
      <c r="C687" s="100" t="s">
        <v>19</v>
      </c>
      <c r="D687" s="20">
        <v>250000</v>
      </c>
      <c r="E687" s="101"/>
      <c r="F687" s="20">
        <v>250000</v>
      </c>
      <c r="G687" s="7"/>
    </row>
    <row r="688" spans="2:7" ht="15.75" x14ac:dyDescent="0.25">
      <c r="B688" s="56">
        <v>9</v>
      </c>
      <c r="C688" s="102" t="s">
        <v>67</v>
      </c>
      <c r="D688" s="20">
        <v>20000</v>
      </c>
      <c r="E688" s="101"/>
      <c r="F688" s="20">
        <v>20000</v>
      </c>
      <c r="G688" s="7"/>
    </row>
    <row r="689" spans="2:8" ht="15.75" x14ac:dyDescent="0.25">
      <c r="B689" s="270"/>
      <c r="C689" s="102"/>
      <c r="D689" s="20"/>
      <c r="E689" s="101"/>
      <c r="F689" s="16"/>
      <c r="G689" s="7"/>
    </row>
    <row r="690" spans="2:8" ht="15.75" x14ac:dyDescent="0.25">
      <c r="B690" s="271"/>
      <c r="C690" s="272" t="s">
        <v>20</v>
      </c>
      <c r="D690" s="273">
        <f>D691</f>
        <v>0</v>
      </c>
      <c r="E690" s="33">
        <f>E691</f>
        <v>130000</v>
      </c>
      <c r="F690" s="32">
        <f>SUM(D690:E690)</f>
        <v>130000</v>
      </c>
      <c r="G690" s="7"/>
    </row>
    <row r="691" spans="2:8" ht="15.75" x14ac:dyDescent="0.25">
      <c r="B691" s="103">
        <v>1</v>
      </c>
      <c r="C691" s="104" t="s">
        <v>75</v>
      </c>
      <c r="D691" s="105"/>
      <c r="E691" s="16">
        <v>130000</v>
      </c>
      <c r="F691" s="16">
        <v>130000</v>
      </c>
      <c r="G691" s="7"/>
    </row>
    <row r="692" spans="2:8" ht="15.75" x14ac:dyDescent="0.25">
      <c r="B692" s="275"/>
      <c r="C692" s="276"/>
      <c r="D692" s="58"/>
      <c r="E692" s="58"/>
      <c r="F692" s="277"/>
      <c r="G692" s="7"/>
    </row>
    <row r="693" spans="2:8" ht="6.75" customHeight="1" x14ac:dyDescent="0.25">
      <c r="B693" s="10"/>
      <c r="C693" s="14"/>
      <c r="D693" s="164"/>
      <c r="E693" s="164"/>
      <c r="F693" s="111"/>
      <c r="G693" s="7"/>
    </row>
    <row r="694" spans="2:8" ht="15.75" hidden="1" x14ac:dyDescent="0.25">
      <c r="B694" s="10"/>
      <c r="C694" s="14"/>
      <c r="D694" s="164"/>
      <c r="E694" s="164"/>
      <c r="F694" s="111"/>
      <c r="G694" s="7"/>
    </row>
    <row r="695" spans="2:8" ht="15.75" x14ac:dyDescent="0.25">
      <c r="B695" s="10"/>
      <c r="C695" s="60" t="s">
        <v>21</v>
      </c>
      <c r="D695" s="14"/>
      <c r="E695" s="14"/>
      <c r="F695" s="111"/>
      <c r="G695" s="7"/>
    </row>
    <row r="696" spans="2:8" ht="7.5" customHeight="1" thickBot="1" x14ac:dyDescent="0.3">
      <c r="B696" s="10"/>
      <c r="C696" s="112"/>
      <c r="D696" s="112"/>
      <c r="E696" s="112"/>
      <c r="F696" s="11"/>
      <c r="G696" s="7"/>
    </row>
    <row r="697" spans="2:8" ht="27" thickBot="1" x14ac:dyDescent="0.3">
      <c r="B697" s="113"/>
      <c r="C697" s="114" t="s">
        <v>22</v>
      </c>
      <c r="D697" s="42" t="s">
        <v>2</v>
      </c>
      <c r="E697" s="42" t="s">
        <v>3</v>
      </c>
      <c r="F697" s="83" t="s">
        <v>4</v>
      </c>
      <c r="G697" s="7"/>
    </row>
    <row r="698" spans="2:8" ht="16.5" thickBot="1" x14ac:dyDescent="0.3">
      <c r="B698" s="115"/>
      <c r="C698" s="116"/>
      <c r="D698" s="51">
        <f>D699+D700+D701+D702+D703+D704+D705+D706+D707+D708+D709+D710+D711</f>
        <v>979359</v>
      </c>
      <c r="E698" s="51">
        <f>E699</f>
        <v>30000</v>
      </c>
      <c r="F698" s="51">
        <f>SUM(D698:E698)</f>
        <v>1009359</v>
      </c>
      <c r="G698" s="7"/>
    </row>
    <row r="699" spans="2:8" ht="15.75" x14ac:dyDescent="0.25">
      <c r="B699" s="117">
        <v>1</v>
      </c>
      <c r="C699" s="118" t="s">
        <v>68</v>
      </c>
      <c r="D699" s="341">
        <v>672359</v>
      </c>
      <c r="E699" s="312">
        <v>30000</v>
      </c>
      <c r="F699" s="341">
        <f>SUM(D699:E699)</f>
        <v>702359</v>
      </c>
      <c r="G699" s="7"/>
    </row>
    <row r="700" spans="2:8" ht="15.75" x14ac:dyDescent="0.25">
      <c r="B700" s="56">
        <v>2</v>
      </c>
      <c r="C700" s="97" t="s">
        <v>69</v>
      </c>
      <c r="D700" s="341">
        <v>40000</v>
      </c>
      <c r="E700" s="312"/>
      <c r="F700" s="341">
        <v>40000</v>
      </c>
      <c r="G700" s="7"/>
      <c r="H700" s="2"/>
    </row>
    <row r="701" spans="2:8" ht="16.5" thickBot="1" x14ac:dyDescent="0.3">
      <c r="B701" s="56">
        <v>3</v>
      </c>
      <c r="C701" s="97" t="s">
        <v>64</v>
      </c>
      <c r="D701" s="341">
        <v>20000</v>
      </c>
      <c r="E701" s="312"/>
      <c r="F701" s="341">
        <v>20000</v>
      </c>
      <c r="G701" s="7"/>
    </row>
    <row r="702" spans="2:8" ht="15.75" x14ac:dyDescent="0.25">
      <c r="B702" s="117">
        <v>4</v>
      </c>
      <c r="C702" s="97" t="s">
        <v>70</v>
      </c>
      <c r="D702" s="341">
        <v>30000</v>
      </c>
      <c r="E702" s="312"/>
      <c r="F702" s="341">
        <v>30000</v>
      </c>
      <c r="G702" s="7"/>
    </row>
    <row r="703" spans="2:8" ht="15.75" x14ac:dyDescent="0.25">
      <c r="B703" s="56">
        <v>5</v>
      </c>
      <c r="C703" s="97" t="s">
        <v>23</v>
      </c>
      <c r="D703" s="341">
        <v>25000</v>
      </c>
      <c r="E703" s="312"/>
      <c r="F703" s="341">
        <v>25000</v>
      </c>
      <c r="G703" s="7"/>
    </row>
    <row r="704" spans="2:8" ht="16.5" thickBot="1" x14ac:dyDescent="0.3">
      <c r="B704" s="56">
        <v>6</v>
      </c>
      <c r="C704" s="122" t="s">
        <v>71</v>
      </c>
      <c r="D704" s="341">
        <v>25000</v>
      </c>
      <c r="E704" s="312"/>
      <c r="F704" s="341">
        <v>25000</v>
      </c>
      <c r="G704" s="7"/>
    </row>
    <row r="705" spans="2:7" ht="16.5" thickBot="1" x14ac:dyDescent="0.3">
      <c r="B705" s="117">
        <v>7</v>
      </c>
      <c r="C705" s="123" t="s">
        <v>72</v>
      </c>
      <c r="D705" s="341">
        <v>15000</v>
      </c>
      <c r="E705" s="342"/>
      <c r="F705" s="341">
        <v>15000</v>
      </c>
      <c r="G705" s="7"/>
    </row>
    <row r="706" spans="2:7" ht="27" thickBot="1" x14ac:dyDescent="0.3">
      <c r="B706" s="125">
        <v>8</v>
      </c>
      <c r="C706" s="126" t="s">
        <v>177</v>
      </c>
      <c r="D706" s="343">
        <v>40000</v>
      </c>
      <c r="E706" s="344"/>
      <c r="F706" s="343">
        <v>40000</v>
      </c>
      <c r="G706" s="7"/>
    </row>
    <row r="707" spans="2:7" ht="16.5" thickBot="1" x14ac:dyDescent="0.3">
      <c r="B707" s="56">
        <v>9</v>
      </c>
      <c r="C707" s="97" t="s">
        <v>73</v>
      </c>
      <c r="D707" s="341">
        <v>5000</v>
      </c>
      <c r="E707" s="345"/>
      <c r="F707" s="341">
        <v>5000</v>
      </c>
      <c r="G707" s="7"/>
    </row>
    <row r="708" spans="2:7" ht="15.75" x14ac:dyDescent="0.25">
      <c r="B708" s="54">
        <v>10</v>
      </c>
      <c r="C708" s="130" t="s">
        <v>74</v>
      </c>
      <c r="D708" s="341">
        <v>7000</v>
      </c>
      <c r="E708" s="312"/>
      <c r="F708" s="341">
        <v>7000</v>
      </c>
      <c r="G708" s="7"/>
    </row>
    <row r="709" spans="2:7" ht="15.75" x14ac:dyDescent="0.25">
      <c r="B709" s="131">
        <v>11</v>
      </c>
      <c r="C709" s="132" t="s">
        <v>33</v>
      </c>
      <c r="D709" s="341">
        <v>40000</v>
      </c>
      <c r="E709" s="346"/>
      <c r="F709" s="341">
        <v>40000</v>
      </c>
      <c r="G709" s="7"/>
    </row>
    <row r="710" spans="2:7" ht="15.75" x14ac:dyDescent="0.25">
      <c r="B710" s="131">
        <v>12</v>
      </c>
      <c r="C710" s="132" t="s">
        <v>88</v>
      </c>
      <c r="D710" s="341">
        <v>20000</v>
      </c>
      <c r="E710" s="346"/>
      <c r="F710" s="341">
        <v>20000</v>
      </c>
      <c r="G710" s="7"/>
    </row>
    <row r="711" spans="2:7" ht="15.75" x14ac:dyDescent="0.25">
      <c r="B711" s="54">
        <v>13</v>
      </c>
      <c r="C711" s="134" t="s">
        <v>178</v>
      </c>
      <c r="D711" s="312">
        <v>40000</v>
      </c>
      <c r="E711" s="346"/>
      <c r="F711" s="312">
        <v>40000</v>
      </c>
      <c r="G711" s="7"/>
    </row>
    <row r="712" spans="2:7" ht="15.75" x14ac:dyDescent="0.25">
      <c r="B712" s="42"/>
      <c r="C712" s="135" t="s">
        <v>83</v>
      </c>
      <c r="D712" s="32">
        <f>D713+D714+D715+D716</f>
        <v>110600</v>
      </c>
      <c r="E712" s="136"/>
      <c r="F712" s="32">
        <f>SUM(D712:E712)</f>
        <v>110600</v>
      </c>
      <c r="G712" s="7"/>
    </row>
    <row r="713" spans="2:7" ht="15.75" x14ac:dyDescent="0.25">
      <c r="B713" s="279">
        <v>1</v>
      </c>
      <c r="C713" s="137" t="s">
        <v>9</v>
      </c>
      <c r="D713" s="16">
        <v>88000</v>
      </c>
      <c r="E713" s="36"/>
      <c r="F713" s="16">
        <v>88000</v>
      </c>
      <c r="G713" s="7"/>
    </row>
    <row r="714" spans="2:7" ht="16.5" thickBot="1" x14ac:dyDescent="0.3">
      <c r="B714" s="280">
        <v>2</v>
      </c>
      <c r="C714" s="139" t="s">
        <v>10</v>
      </c>
      <c r="D714" s="16">
        <v>15000</v>
      </c>
      <c r="E714" s="140"/>
      <c r="F714" s="16">
        <v>15000</v>
      </c>
      <c r="G714" s="7"/>
    </row>
    <row r="715" spans="2:7" ht="16.5" thickBot="1" x14ac:dyDescent="0.3">
      <c r="B715" s="281">
        <v>3</v>
      </c>
      <c r="C715" s="139" t="s">
        <v>11</v>
      </c>
      <c r="D715" s="16">
        <v>1600</v>
      </c>
      <c r="E715" s="140"/>
      <c r="F715" s="16">
        <v>1600</v>
      </c>
      <c r="G715" s="7"/>
    </row>
    <row r="716" spans="2:7" ht="16.5" thickBot="1" x14ac:dyDescent="0.3">
      <c r="B716" s="282">
        <v>4</v>
      </c>
      <c r="C716" s="139" t="s">
        <v>12</v>
      </c>
      <c r="D716" s="16">
        <v>6000</v>
      </c>
      <c r="E716" s="143"/>
      <c r="F716" s="16">
        <v>6000</v>
      </c>
      <c r="G716" s="7"/>
    </row>
    <row r="717" spans="2:7" ht="16.5" thickBot="1" x14ac:dyDescent="0.3">
      <c r="B717" s="283"/>
      <c r="C717" s="145" t="s">
        <v>52</v>
      </c>
      <c r="D717" s="146"/>
      <c r="E717" s="51">
        <f>E718</f>
        <v>250000</v>
      </c>
      <c r="F717" s="32">
        <f>SUM(D717:E717)</f>
        <v>250000</v>
      </c>
      <c r="G717" s="7"/>
    </row>
    <row r="718" spans="2:7" ht="16.5" thickBot="1" x14ac:dyDescent="0.3">
      <c r="B718" s="147">
        <v>1</v>
      </c>
      <c r="C718" s="148" t="s">
        <v>226</v>
      </c>
      <c r="D718" s="16"/>
      <c r="E718" s="16">
        <v>250000</v>
      </c>
      <c r="F718" s="149">
        <v>250000</v>
      </c>
      <c r="G718" s="7"/>
    </row>
    <row r="719" spans="2:7" ht="15.75" x14ac:dyDescent="0.25">
      <c r="B719" s="10"/>
      <c r="C719" s="112"/>
      <c r="D719" s="112"/>
      <c r="E719" s="112"/>
      <c r="F719" s="59"/>
      <c r="G719" s="7"/>
    </row>
    <row r="720" spans="2:7" ht="10.5" customHeight="1" x14ac:dyDescent="0.25">
      <c r="B720" s="10"/>
      <c r="C720" s="112"/>
      <c r="D720" s="112"/>
      <c r="E720" s="112"/>
      <c r="F720" s="59"/>
      <c r="G720" s="7"/>
    </row>
    <row r="721" spans="2:8" ht="6.75" hidden="1" customHeight="1" x14ac:dyDescent="0.25">
      <c r="B721" s="10"/>
      <c r="C721" s="112"/>
      <c r="D721" s="112"/>
      <c r="E721" s="112"/>
      <c r="F721" s="59"/>
      <c r="G721" s="7"/>
    </row>
    <row r="722" spans="2:8" ht="15.75" x14ac:dyDescent="0.25">
      <c r="B722" s="10"/>
      <c r="C722" s="152" t="s">
        <v>126</v>
      </c>
      <c r="D722" s="112"/>
      <c r="E722" s="112"/>
      <c r="F722" s="59"/>
      <c r="G722" s="7"/>
    </row>
    <row r="723" spans="2:8" ht="16.5" thickBot="1" x14ac:dyDescent="0.3">
      <c r="B723" s="10"/>
      <c r="C723" s="152"/>
      <c r="D723" s="112"/>
      <c r="E723" s="112"/>
      <c r="F723" s="59"/>
      <c r="G723" s="7"/>
    </row>
    <row r="724" spans="2:8" ht="27" thickBot="1" x14ac:dyDescent="0.3">
      <c r="B724" s="72"/>
      <c r="C724" s="114" t="s">
        <v>123</v>
      </c>
      <c r="D724" s="42" t="s">
        <v>2</v>
      </c>
      <c r="E724" s="42" t="s">
        <v>3</v>
      </c>
      <c r="F724" s="83" t="s">
        <v>4</v>
      </c>
      <c r="G724" s="7"/>
    </row>
    <row r="725" spans="2:8" ht="15.75" x14ac:dyDescent="0.25">
      <c r="B725" s="72"/>
      <c r="C725" s="284"/>
      <c r="D725" s="285">
        <f>D726+D727</f>
        <v>200000</v>
      </c>
      <c r="E725" s="286"/>
      <c r="F725" s="32">
        <f>SUM(D725:E725)</f>
        <v>200000</v>
      </c>
      <c r="G725" s="7"/>
    </row>
    <row r="726" spans="2:8" ht="15.75" x14ac:dyDescent="0.25">
      <c r="B726" s="34">
        <v>1</v>
      </c>
      <c r="C726" s="240" t="s">
        <v>80</v>
      </c>
      <c r="D726" s="196">
        <v>100000</v>
      </c>
      <c r="E726" s="196"/>
      <c r="F726" s="169">
        <f>SUM(D726:E726)</f>
        <v>100000</v>
      </c>
      <c r="G726" s="7"/>
    </row>
    <row r="727" spans="2:8" ht="15.75" x14ac:dyDescent="0.25">
      <c r="B727" s="34">
        <v>2</v>
      </c>
      <c r="C727" s="240" t="s">
        <v>33</v>
      </c>
      <c r="D727" s="287">
        <v>100000</v>
      </c>
      <c r="E727" s="288"/>
      <c r="F727" s="330">
        <f>SUM(D727:E727)</f>
        <v>100000</v>
      </c>
      <c r="G727" s="7"/>
    </row>
    <row r="728" spans="2:8" ht="15.75" x14ac:dyDescent="0.25">
      <c r="B728" s="10"/>
      <c r="C728" s="150"/>
      <c r="D728" s="151"/>
      <c r="E728" s="151"/>
      <c r="F728" s="11"/>
      <c r="G728" s="7"/>
    </row>
    <row r="729" spans="2:8" ht="15.75" x14ac:dyDescent="0.25">
      <c r="B729" s="10"/>
      <c r="C729" s="152" t="s">
        <v>51</v>
      </c>
      <c r="D729" s="112"/>
      <c r="E729" s="112"/>
      <c r="F729" s="59"/>
      <c r="G729" s="7"/>
    </row>
    <row r="730" spans="2:8" ht="15.75" x14ac:dyDescent="0.25">
      <c r="B730" s="10"/>
      <c r="C730" s="112"/>
      <c r="D730" s="112"/>
      <c r="E730" s="112"/>
      <c r="F730" s="59"/>
      <c r="G730" s="7"/>
    </row>
    <row r="731" spans="2:8" ht="26.25" x14ac:dyDescent="0.25">
      <c r="B731" s="153"/>
      <c r="C731" s="107" t="s">
        <v>25</v>
      </c>
      <c r="D731" s="42" t="s">
        <v>2</v>
      </c>
      <c r="E731" s="42" t="s">
        <v>3</v>
      </c>
      <c r="F731" s="83" t="s">
        <v>4</v>
      </c>
      <c r="G731" s="7"/>
    </row>
    <row r="732" spans="2:8" ht="15.75" x14ac:dyDescent="0.25">
      <c r="B732" s="153"/>
      <c r="C732" s="154"/>
      <c r="D732" s="51">
        <f>D733+D734+D735+D736+D737+D738+D739+D740</f>
        <v>1008873</v>
      </c>
      <c r="E732" s="51">
        <f>E733+E734</f>
        <v>50000</v>
      </c>
      <c r="F732" s="32">
        <f>SUM(D732:E732)</f>
        <v>1058873</v>
      </c>
      <c r="G732" s="7"/>
      <c r="H732" s="2"/>
    </row>
    <row r="733" spans="2:8" ht="15.75" x14ac:dyDescent="0.25">
      <c r="B733" s="56">
        <v>1</v>
      </c>
      <c r="C733" s="108" t="s">
        <v>24</v>
      </c>
      <c r="D733" s="16">
        <v>50000</v>
      </c>
      <c r="E733" s="155"/>
      <c r="F733" s="16">
        <v>50000</v>
      </c>
      <c r="G733" s="7"/>
    </row>
    <row r="734" spans="2:8" ht="15.75" x14ac:dyDescent="0.25">
      <c r="B734" s="56">
        <v>2</v>
      </c>
      <c r="C734" s="108" t="s">
        <v>76</v>
      </c>
      <c r="D734" s="16">
        <v>70000</v>
      </c>
      <c r="E734" s="156">
        <v>50000</v>
      </c>
      <c r="F734" s="16">
        <v>120000</v>
      </c>
      <c r="G734" s="7"/>
    </row>
    <row r="735" spans="2:8" ht="15.75" x14ac:dyDescent="0.25">
      <c r="B735" s="54">
        <v>3</v>
      </c>
      <c r="C735" s="108" t="s">
        <v>77</v>
      </c>
      <c r="D735" s="16">
        <v>360000</v>
      </c>
      <c r="E735" s="157"/>
      <c r="F735" s="16">
        <v>360000</v>
      </c>
      <c r="G735" s="7"/>
    </row>
    <row r="736" spans="2:8" ht="15.75" x14ac:dyDescent="0.25">
      <c r="B736" s="56">
        <v>4</v>
      </c>
      <c r="C736" s="108" t="s">
        <v>78</v>
      </c>
      <c r="D736" s="20">
        <v>190000</v>
      </c>
      <c r="E736" s="157"/>
      <c r="F736" s="20">
        <v>190000</v>
      </c>
      <c r="G736" s="7"/>
    </row>
    <row r="737" spans="2:7" ht="15.75" x14ac:dyDescent="0.25">
      <c r="B737" s="56">
        <v>5</v>
      </c>
      <c r="C737" s="108" t="s">
        <v>79</v>
      </c>
      <c r="D737" s="20">
        <v>90000</v>
      </c>
      <c r="E737" s="157"/>
      <c r="F737" s="20">
        <v>90000</v>
      </c>
      <c r="G737" s="7"/>
    </row>
    <row r="738" spans="2:7" ht="15.75" x14ac:dyDescent="0.25">
      <c r="B738" s="54">
        <v>6</v>
      </c>
      <c r="C738" s="108" t="s">
        <v>80</v>
      </c>
      <c r="D738" s="16">
        <v>80000</v>
      </c>
      <c r="E738" s="157"/>
      <c r="F738" s="16">
        <v>80000</v>
      </c>
      <c r="G738" s="7"/>
    </row>
    <row r="739" spans="2:7" ht="15.75" x14ac:dyDescent="0.25">
      <c r="B739" s="56">
        <v>7</v>
      </c>
      <c r="C739" s="108" t="s">
        <v>180</v>
      </c>
      <c r="D739" s="20">
        <v>118873</v>
      </c>
      <c r="E739" s="157"/>
      <c r="F739" s="20">
        <v>118873</v>
      </c>
      <c r="G739" s="7"/>
    </row>
    <row r="740" spans="2:7" ht="15.75" x14ac:dyDescent="0.25">
      <c r="B740" s="109"/>
      <c r="C740" s="159" t="s">
        <v>181</v>
      </c>
      <c r="D740" s="20">
        <v>50000</v>
      </c>
      <c r="E740" s="157"/>
      <c r="F740" s="20">
        <v>50000</v>
      </c>
      <c r="G740" s="7"/>
    </row>
    <row r="741" spans="2:7" ht="15.75" x14ac:dyDescent="0.25">
      <c r="B741" s="321">
        <v>7</v>
      </c>
      <c r="C741" s="14"/>
      <c r="D741" s="322"/>
      <c r="E741" s="157"/>
      <c r="F741" s="20"/>
      <c r="G741" s="7"/>
    </row>
    <row r="742" spans="2:7" ht="16.5" thickBot="1" x14ac:dyDescent="0.3">
      <c r="B742" s="160"/>
      <c r="C742" s="27" t="s">
        <v>26</v>
      </c>
      <c r="D742" s="161">
        <f>D743+D744+D745+D746</f>
        <v>146000</v>
      </c>
      <c r="E742" s="83"/>
      <c r="F742" s="32">
        <f>SUM(D742:E742)</f>
        <v>146000</v>
      </c>
      <c r="G742" s="7"/>
    </row>
    <row r="743" spans="2:7" ht="15.75" x14ac:dyDescent="0.25">
      <c r="B743" s="162">
        <v>1</v>
      </c>
      <c r="C743" s="163" t="s">
        <v>182</v>
      </c>
      <c r="D743" s="16">
        <v>76000</v>
      </c>
      <c r="E743" s="20"/>
      <c r="F743" s="16">
        <v>76000</v>
      </c>
      <c r="G743" s="7"/>
    </row>
    <row r="744" spans="2:7" ht="15.75" x14ac:dyDescent="0.25">
      <c r="B744" s="109">
        <v>2</v>
      </c>
      <c r="C744" s="108" t="s">
        <v>10</v>
      </c>
      <c r="D744" s="16">
        <v>35000</v>
      </c>
      <c r="E744" s="20"/>
      <c r="F744" s="16">
        <v>35000</v>
      </c>
      <c r="G744" s="7"/>
    </row>
    <row r="745" spans="2:7" ht="15.75" x14ac:dyDescent="0.25">
      <c r="B745" s="109">
        <v>3</v>
      </c>
      <c r="C745" s="108" t="s">
        <v>183</v>
      </c>
      <c r="D745" s="16">
        <v>8000</v>
      </c>
      <c r="E745" s="20"/>
      <c r="F745" s="16">
        <v>8000</v>
      </c>
      <c r="G745" s="7"/>
    </row>
    <row r="746" spans="2:7" ht="15.75" x14ac:dyDescent="0.25">
      <c r="B746" s="109">
        <v>4</v>
      </c>
      <c r="C746" s="108" t="s">
        <v>12</v>
      </c>
      <c r="D746" s="16">
        <v>27000</v>
      </c>
      <c r="E746" s="20"/>
      <c r="F746" s="16">
        <v>27000</v>
      </c>
      <c r="G746" s="7"/>
    </row>
    <row r="747" spans="2:7" ht="15.75" x14ac:dyDescent="0.25">
      <c r="B747" s="106"/>
      <c r="C747" s="107" t="s">
        <v>27</v>
      </c>
      <c r="D747" s="51">
        <f>D748+D749</f>
        <v>235000</v>
      </c>
      <c r="E747" s="51">
        <f>E748+E749</f>
        <v>0</v>
      </c>
      <c r="F747" s="32">
        <f>SUM(D747:E747)</f>
        <v>235000</v>
      </c>
      <c r="G747" s="7"/>
    </row>
    <row r="748" spans="2:7" ht="15.75" x14ac:dyDescent="0.25">
      <c r="B748" s="56">
        <v>1</v>
      </c>
      <c r="C748" s="108" t="s">
        <v>184</v>
      </c>
      <c r="D748" s="20">
        <v>120000</v>
      </c>
      <c r="E748" s="20"/>
      <c r="F748" s="16">
        <v>120000</v>
      </c>
      <c r="G748" s="7"/>
    </row>
    <row r="749" spans="2:7" ht="15.75" x14ac:dyDescent="0.25">
      <c r="B749" s="109"/>
      <c r="C749" s="108" t="s">
        <v>185</v>
      </c>
      <c r="D749" s="20">
        <v>115000</v>
      </c>
      <c r="E749" s="110"/>
      <c r="F749" s="16">
        <v>115000</v>
      </c>
      <c r="G749" s="7"/>
    </row>
    <row r="750" spans="2:7" ht="15.75" x14ac:dyDescent="0.25">
      <c r="B750" s="76"/>
      <c r="C750" s="76"/>
      <c r="D750" s="77"/>
      <c r="E750" s="77"/>
      <c r="F750" s="77"/>
      <c r="G750" s="7"/>
    </row>
    <row r="751" spans="2:7" ht="15.75" x14ac:dyDescent="0.25">
      <c r="B751" s="76"/>
      <c r="C751" s="76"/>
      <c r="D751" s="77"/>
      <c r="E751" s="77"/>
      <c r="F751" s="77"/>
      <c r="G751" s="7"/>
    </row>
    <row r="752" spans="2:7" ht="15.75" x14ac:dyDescent="0.25">
      <c r="B752" s="14"/>
      <c r="C752" s="14"/>
      <c r="D752" s="164"/>
      <c r="E752" s="164"/>
      <c r="F752" s="164"/>
      <c r="G752" s="7"/>
    </row>
    <row r="753" spans="2:7" ht="15.75" x14ac:dyDescent="0.25">
      <c r="B753" s="14"/>
      <c r="C753" s="60" t="s">
        <v>28</v>
      </c>
      <c r="D753" s="164"/>
      <c r="E753" s="164"/>
      <c r="F753" s="164"/>
      <c r="G753" s="7"/>
    </row>
    <row r="754" spans="2:7" ht="15.75" x14ac:dyDescent="0.25">
      <c r="B754" s="10"/>
      <c r="C754" s="165"/>
      <c r="D754" s="165"/>
      <c r="E754" s="165"/>
      <c r="F754" s="78"/>
      <c r="G754" s="7"/>
    </row>
    <row r="755" spans="2:7" ht="26.25" x14ac:dyDescent="0.25">
      <c r="B755" s="72"/>
      <c r="C755" s="107" t="s">
        <v>29</v>
      </c>
      <c r="D755" s="42" t="s">
        <v>2</v>
      </c>
      <c r="E755" s="42" t="s">
        <v>3</v>
      </c>
      <c r="F755" s="83" t="s">
        <v>4</v>
      </c>
      <c r="G755" s="7"/>
    </row>
    <row r="756" spans="2:7" ht="16.5" thickBot="1" x14ac:dyDescent="0.3">
      <c r="B756" s="72"/>
      <c r="C756" s="166"/>
      <c r="D756" s="51">
        <f>D757</f>
        <v>50000</v>
      </c>
      <c r="E756" s="167"/>
      <c r="F756" s="51">
        <f>SUM(D756:E756)</f>
        <v>50000</v>
      </c>
      <c r="G756" s="7"/>
    </row>
    <row r="757" spans="2:7" ht="15.75" x14ac:dyDescent="0.25">
      <c r="B757" s="54">
        <v>1</v>
      </c>
      <c r="C757" s="168" t="s">
        <v>33</v>
      </c>
      <c r="D757" s="16">
        <v>50000</v>
      </c>
      <c r="E757" s="16"/>
      <c r="F757" s="169">
        <v>50000</v>
      </c>
      <c r="G757" s="7"/>
    </row>
    <row r="758" spans="2:7" ht="15.75" x14ac:dyDescent="0.25">
      <c r="B758" s="173"/>
      <c r="C758" s="174" t="s">
        <v>30</v>
      </c>
      <c r="D758" s="323">
        <f>D759</f>
        <v>0</v>
      </c>
      <c r="E758" s="175">
        <f>E759</f>
        <v>350000</v>
      </c>
      <c r="F758" s="32">
        <f>SUM(D758:E758)</f>
        <v>350000</v>
      </c>
      <c r="G758" s="7"/>
    </row>
    <row r="759" spans="2:7" ht="15.75" x14ac:dyDescent="0.25">
      <c r="B759" s="56">
        <v>1</v>
      </c>
      <c r="C759" s="251" t="s">
        <v>89</v>
      </c>
      <c r="D759" s="16"/>
      <c r="E759" s="172">
        <v>350000</v>
      </c>
      <c r="F759" s="16">
        <v>350000</v>
      </c>
      <c r="G759" s="7"/>
    </row>
    <row r="760" spans="2:7" ht="13.5" customHeight="1" x14ac:dyDescent="0.25">
      <c r="B760" s="10"/>
      <c r="C760" s="14"/>
      <c r="D760" s="164"/>
      <c r="E760" s="164"/>
      <c r="F760" s="177"/>
      <c r="G760" s="7"/>
    </row>
    <row r="761" spans="2:7" ht="5.25" hidden="1" customHeight="1" x14ac:dyDescent="0.25">
      <c r="B761" s="10"/>
      <c r="C761" s="14"/>
      <c r="D761" s="164"/>
      <c r="E761" s="164"/>
      <c r="F761" s="177"/>
      <c r="G761" s="7"/>
    </row>
    <row r="762" spans="2:7" ht="6.75" customHeight="1" x14ac:dyDescent="0.25">
      <c r="B762" s="10"/>
      <c r="C762" s="14"/>
      <c r="D762" s="164"/>
      <c r="E762" s="164"/>
      <c r="F762" s="177"/>
      <c r="G762" s="7"/>
    </row>
    <row r="763" spans="2:7" ht="15.75" x14ac:dyDescent="0.25">
      <c r="B763" s="10"/>
      <c r="C763" s="60" t="s">
        <v>31</v>
      </c>
      <c r="D763" s="164"/>
      <c r="E763" s="164"/>
      <c r="F763" s="177"/>
      <c r="G763" s="7"/>
    </row>
    <row r="764" spans="2:7" ht="15.75" x14ac:dyDescent="0.25">
      <c r="B764" s="10"/>
      <c r="C764" s="14"/>
      <c r="D764" s="164"/>
      <c r="E764" s="164"/>
      <c r="F764" s="177"/>
      <c r="G764" s="7"/>
    </row>
    <row r="765" spans="2:7" ht="26.25" x14ac:dyDescent="0.25">
      <c r="B765" s="41"/>
      <c r="C765" s="107" t="s">
        <v>32</v>
      </c>
      <c r="D765" s="42" t="s">
        <v>2</v>
      </c>
      <c r="E765" s="42" t="s">
        <v>3</v>
      </c>
      <c r="F765" s="83" t="s">
        <v>4</v>
      </c>
      <c r="G765" s="7"/>
    </row>
    <row r="766" spans="2:7" ht="15.75" x14ac:dyDescent="0.25">
      <c r="B766" s="41"/>
      <c r="C766" s="178"/>
      <c r="D766" s="32">
        <f>D767+D768</f>
        <v>80000</v>
      </c>
      <c r="E766" s="51"/>
      <c r="F766" s="32">
        <f>SUM(D766:E766)</f>
        <v>80000</v>
      </c>
      <c r="G766" s="7"/>
    </row>
    <row r="767" spans="2:7" ht="15.75" x14ac:dyDescent="0.25">
      <c r="B767" s="56">
        <v>1</v>
      </c>
      <c r="C767" s="179" t="s">
        <v>186</v>
      </c>
      <c r="D767" s="20">
        <v>30000</v>
      </c>
      <c r="E767" s="16"/>
      <c r="F767" s="20">
        <v>30000</v>
      </c>
      <c r="G767" s="7"/>
    </row>
    <row r="768" spans="2:7" ht="15.75" x14ac:dyDescent="0.25">
      <c r="B768" s="56">
        <v>2</v>
      </c>
      <c r="C768" s="179" t="s">
        <v>33</v>
      </c>
      <c r="D768" s="20">
        <v>50000</v>
      </c>
      <c r="E768" s="16"/>
      <c r="F768" s="20">
        <v>50000</v>
      </c>
      <c r="G768" s="7"/>
    </row>
    <row r="769" spans="2:7" ht="15.75" x14ac:dyDescent="0.25">
      <c r="B769" s="183"/>
      <c r="C769" s="184" t="s">
        <v>34</v>
      </c>
      <c r="D769" s="32">
        <f>D770+D771</f>
        <v>55467</v>
      </c>
      <c r="E769" s="185">
        <f>E770+E771</f>
        <v>250000</v>
      </c>
      <c r="F769" s="32">
        <f>SUM(D769:E769)</f>
        <v>305467</v>
      </c>
      <c r="G769" s="7"/>
    </row>
    <row r="770" spans="2:7" ht="15.75" x14ac:dyDescent="0.25">
      <c r="B770" s="54">
        <v>1</v>
      </c>
      <c r="C770" s="97" t="s">
        <v>90</v>
      </c>
      <c r="D770" s="16"/>
      <c r="E770" s="186">
        <v>250000</v>
      </c>
      <c r="F770" s="16">
        <v>250000</v>
      </c>
      <c r="G770" s="7"/>
    </row>
    <row r="771" spans="2:7" ht="15.75" x14ac:dyDescent="0.25">
      <c r="B771" s="56">
        <v>2</v>
      </c>
      <c r="C771" s="97" t="s">
        <v>91</v>
      </c>
      <c r="D771" s="16">
        <v>55467</v>
      </c>
      <c r="E771" s="179"/>
      <c r="F771" s="16">
        <f>SUM(D771:E771)</f>
        <v>55467</v>
      </c>
      <c r="G771" s="7"/>
    </row>
    <row r="772" spans="2:7" ht="15" customHeight="1" x14ac:dyDescent="0.25">
      <c r="B772" s="10"/>
      <c r="C772" s="187"/>
      <c r="D772" s="188"/>
      <c r="E772" s="188"/>
      <c r="F772" s="78"/>
      <c r="G772" s="7"/>
    </row>
    <row r="773" spans="2:7" ht="6.75" customHeight="1" x14ac:dyDescent="0.25">
      <c r="B773" s="14"/>
      <c r="C773" s="14"/>
      <c r="D773" s="164"/>
      <c r="E773" s="164"/>
      <c r="F773" s="164"/>
      <c r="G773" s="7"/>
    </row>
    <row r="774" spans="2:7" ht="15.75" x14ac:dyDescent="0.25">
      <c r="B774" s="14"/>
      <c r="C774" s="60" t="s">
        <v>35</v>
      </c>
      <c r="D774" s="164"/>
      <c r="E774" s="164"/>
      <c r="F774" s="164"/>
      <c r="G774" s="7"/>
    </row>
    <row r="775" spans="2:7" ht="15.75" x14ac:dyDescent="0.25">
      <c r="B775" s="76"/>
      <c r="C775" s="76"/>
      <c r="D775" s="77"/>
      <c r="E775" s="77"/>
      <c r="F775" s="77"/>
      <c r="G775" s="7"/>
    </row>
    <row r="776" spans="2:7" ht="26.25" x14ac:dyDescent="0.25">
      <c r="B776" s="41"/>
      <c r="C776" s="190" t="s">
        <v>36</v>
      </c>
      <c r="D776" s="42" t="s">
        <v>2</v>
      </c>
      <c r="E776" s="42" t="s">
        <v>3</v>
      </c>
      <c r="F776" s="83" t="s">
        <v>4</v>
      </c>
      <c r="G776" s="7"/>
    </row>
    <row r="777" spans="2:7" ht="15.75" x14ac:dyDescent="0.25">
      <c r="B777" s="41"/>
      <c r="C777" s="191"/>
      <c r="D777" s="32">
        <f>D778+D779</f>
        <v>55000</v>
      </c>
      <c r="E777" s="146"/>
      <c r="F777" s="32">
        <f>SUM(D777:E777)</f>
        <v>55000</v>
      </c>
      <c r="G777" s="7"/>
    </row>
    <row r="778" spans="2:7" ht="15.75" x14ac:dyDescent="0.25">
      <c r="B778" s="56">
        <v>1</v>
      </c>
      <c r="C778" s="97" t="s">
        <v>187</v>
      </c>
      <c r="D778" s="16">
        <v>45000</v>
      </c>
      <c r="E778" s="192"/>
      <c r="F778" s="16">
        <f>SUM(D778:E778)</f>
        <v>45000</v>
      </c>
      <c r="G778" s="7"/>
    </row>
    <row r="779" spans="2:7" ht="15.75" x14ac:dyDescent="0.25">
      <c r="B779" s="56">
        <v>2</v>
      </c>
      <c r="C779" s="97" t="s">
        <v>80</v>
      </c>
      <c r="D779" s="16">
        <v>10000</v>
      </c>
      <c r="E779" s="192"/>
      <c r="F779" s="16">
        <f>SUM(D779:E779)</f>
        <v>10000</v>
      </c>
      <c r="G779" s="7"/>
    </row>
    <row r="780" spans="2:7" ht="15.75" x14ac:dyDescent="0.25">
      <c r="B780" s="10"/>
      <c r="C780" s="19"/>
      <c r="D780" s="11"/>
      <c r="E780" s="289"/>
      <c r="F780" s="11"/>
      <c r="G780" s="7"/>
    </row>
    <row r="781" spans="2:7" ht="1.5" customHeight="1" x14ac:dyDescent="0.25">
      <c r="B781" s="10"/>
      <c r="C781" s="19"/>
      <c r="D781" s="11"/>
      <c r="E781" s="289"/>
      <c r="F781" s="11"/>
      <c r="G781" s="7"/>
    </row>
    <row r="782" spans="2:7" ht="15.75" hidden="1" x14ac:dyDescent="0.25">
      <c r="B782" s="76"/>
      <c r="C782" s="76"/>
      <c r="D782" s="77"/>
      <c r="E782" s="77"/>
      <c r="F782" s="77"/>
      <c r="G782" s="7"/>
    </row>
    <row r="783" spans="2:7" ht="15.75" x14ac:dyDescent="0.25">
      <c r="B783" s="10"/>
      <c r="C783" s="19" t="s">
        <v>37</v>
      </c>
      <c r="D783" s="193"/>
      <c r="E783" s="193"/>
      <c r="F783" s="78"/>
      <c r="G783" s="7"/>
    </row>
    <row r="784" spans="2:7" ht="7.5" customHeight="1" x14ac:dyDescent="0.25">
      <c r="B784" s="10"/>
      <c r="C784" s="19"/>
      <c r="D784" s="11"/>
      <c r="E784" s="289"/>
      <c r="F784" s="11"/>
      <c r="G784" s="7"/>
    </row>
    <row r="785" spans="2:8" ht="1.5" hidden="1" customHeight="1" x14ac:dyDescent="0.25">
      <c r="B785" s="10"/>
      <c r="C785" s="19"/>
      <c r="D785" s="11"/>
      <c r="E785" s="289"/>
      <c r="F785" s="11"/>
      <c r="G785" s="7"/>
    </row>
    <row r="786" spans="2:8" ht="26.25" x14ac:dyDescent="0.25">
      <c r="B786" s="41"/>
      <c r="C786" s="190" t="s">
        <v>228</v>
      </c>
      <c r="D786" s="42" t="s">
        <v>2</v>
      </c>
      <c r="E786" s="42" t="s">
        <v>3</v>
      </c>
      <c r="F786" s="83" t="s">
        <v>4</v>
      </c>
      <c r="G786" s="7"/>
    </row>
    <row r="787" spans="2:8" ht="15.75" x14ac:dyDescent="0.25">
      <c r="B787" s="41"/>
      <c r="C787" s="191"/>
      <c r="D787" s="32">
        <f>D788</f>
        <v>30000</v>
      </c>
      <c r="E787" s="146"/>
      <c r="F787" s="32">
        <f>SUM(D787:E787)</f>
        <v>30000</v>
      </c>
      <c r="G787" s="7"/>
    </row>
    <row r="788" spans="2:8" ht="15.75" x14ac:dyDescent="0.25">
      <c r="B788" s="195">
        <v>1</v>
      </c>
      <c r="C788" s="74" t="s">
        <v>188</v>
      </c>
      <c r="D788" s="20">
        <v>30000</v>
      </c>
      <c r="E788" s="192"/>
      <c r="F788" s="16">
        <f>SUM(D788:E788)</f>
        <v>30000</v>
      </c>
      <c r="G788" s="7"/>
    </row>
    <row r="789" spans="2:8" ht="18" customHeight="1" x14ac:dyDescent="0.25">
      <c r="B789" s="350" t="s">
        <v>37</v>
      </c>
      <c r="C789" s="351"/>
      <c r="D789" s="351"/>
      <c r="E789" s="351"/>
      <c r="F789" s="352"/>
      <c r="G789" s="7"/>
    </row>
    <row r="790" spans="2:8" ht="18.75" hidden="1" customHeight="1" x14ac:dyDescent="0.25">
      <c r="B790" s="353"/>
      <c r="C790" s="354"/>
      <c r="D790" s="354"/>
      <c r="E790" s="354"/>
      <c r="F790" s="355"/>
      <c r="G790" s="7"/>
    </row>
    <row r="791" spans="2:8" ht="18.75" customHeight="1" x14ac:dyDescent="0.25">
      <c r="B791" s="356"/>
      <c r="C791" s="357"/>
      <c r="D791" s="357"/>
      <c r="E791" s="357"/>
      <c r="F791" s="358"/>
      <c r="G791" s="7"/>
    </row>
    <row r="792" spans="2:8" ht="18.75" customHeight="1" x14ac:dyDescent="0.25">
      <c r="B792" s="331"/>
      <c r="C792" s="332"/>
      <c r="D792" s="332"/>
      <c r="E792" s="332"/>
      <c r="F792" s="333"/>
      <c r="G792" s="7"/>
    </row>
    <row r="793" spans="2:8" ht="15.75" x14ac:dyDescent="0.25">
      <c r="B793" s="201"/>
      <c r="C793" s="202" t="s">
        <v>39</v>
      </c>
      <c r="D793" s="161">
        <f>D794+D795+D796+D797+D798+D799</f>
        <v>373158</v>
      </c>
      <c r="E793" s="161">
        <f>E794+E795+E796+E797+E798+E799</f>
        <v>351900</v>
      </c>
      <c r="F793" s="32">
        <f>SUM(D793:E793)</f>
        <v>725058</v>
      </c>
      <c r="G793" s="7"/>
    </row>
    <row r="794" spans="2:8" ht="15.75" x14ac:dyDescent="0.25">
      <c r="B794" s="203">
        <v>1</v>
      </c>
      <c r="C794" s="110" t="s">
        <v>189</v>
      </c>
      <c r="D794" s="20">
        <v>127443</v>
      </c>
      <c r="E794" s="20">
        <v>62090</v>
      </c>
      <c r="F794" s="20">
        <f>SUM(D794:E794)</f>
        <v>189533</v>
      </c>
      <c r="G794" s="7"/>
      <c r="H794" s="2"/>
    </row>
    <row r="795" spans="2:8" ht="15.75" x14ac:dyDescent="0.25">
      <c r="B795" s="203">
        <v>2</v>
      </c>
      <c r="C795" s="110" t="s">
        <v>190</v>
      </c>
      <c r="D795" s="20">
        <v>25000</v>
      </c>
      <c r="E795" s="20">
        <v>25000</v>
      </c>
      <c r="F795" s="20">
        <v>50000</v>
      </c>
      <c r="G795" s="7"/>
    </row>
    <row r="796" spans="2:8" ht="15.75" x14ac:dyDescent="0.25">
      <c r="B796" s="203">
        <v>3</v>
      </c>
      <c r="C796" s="110" t="s">
        <v>191</v>
      </c>
      <c r="D796" s="20">
        <v>125190</v>
      </c>
      <c r="E796" s="20">
        <v>124810</v>
      </c>
      <c r="F796" s="20">
        <v>250000</v>
      </c>
      <c r="G796" s="7"/>
    </row>
    <row r="797" spans="2:8" ht="15.75" x14ac:dyDescent="0.25">
      <c r="B797" s="203">
        <v>4</v>
      </c>
      <c r="C797" s="110" t="s">
        <v>81</v>
      </c>
      <c r="D797" s="20">
        <v>55525</v>
      </c>
      <c r="E797" s="20">
        <v>100000</v>
      </c>
      <c r="F797" s="20">
        <v>155525</v>
      </c>
      <c r="G797" s="7"/>
    </row>
    <row r="798" spans="2:8" ht="15.75" x14ac:dyDescent="0.25">
      <c r="B798" s="203">
        <v>5</v>
      </c>
      <c r="C798" s="110" t="s">
        <v>192</v>
      </c>
      <c r="D798" s="20">
        <v>20000</v>
      </c>
      <c r="E798" s="20">
        <v>20000</v>
      </c>
      <c r="F798" s="20">
        <v>40000</v>
      </c>
      <c r="G798" s="7"/>
    </row>
    <row r="799" spans="2:8" ht="15.75" x14ac:dyDescent="0.25">
      <c r="B799" s="203">
        <v>6</v>
      </c>
      <c r="C799" s="110" t="s">
        <v>193</v>
      </c>
      <c r="D799" s="20">
        <v>20000</v>
      </c>
      <c r="E799" s="133">
        <v>20000</v>
      </c>
      <c r="F799" s="20">
        <v>40000</v>
      </c>
      <c r="G799" s="7"/>
    </row>
    <row r="800" spans="2:8" ht="15.75" x14ac:dyDescent="0.25">
      <c r="B800" s="291"/>
      <c r="C800" s="164"/>
      <c r="D800" s="212"/>
      <c r="E800" s="204"/>
      <c r="F800" s="212"/>
      <c r="G800" s="7"/>
    </row>
    <row r="801" spans="2:7" ht="6" hidden="1" customHeight="1" x14ac:dyDescent="0.25">
      <c r="B801" s="291"/>
      <c r="C801" s="164"/>
      <c r="D801" s="212"/>
      <c r="E801" s="204"/>
      <c r="F801" s="212"/>
      <c r="G801" s="7"/>
    </row>
    <row r="802" spans="2:7" ht="15.75" x14ac:dyDescent="0.25">
      <c r="B802" s="76"/>
      <c r="C802" s="266" t="s">
        <v>167</v>
      </c>
      <c r="D802" s="77"/>
      <c r="E802" s="77"/>
      <c r="F802" s="77"/>
      <c r="G802" s="7"/>
    </row>
    <row r="803" spans="2:7" ht="18" customHeight="1" x14ac:dyDescent="0.25">
      <c r="B803" s="76"/>
      <c r="C803" s="79"/>
      <c r="D803" s="77"/>
      <c r="E803" s="77"/>
      <c r="F803" s="77"/>
      <c r="G803" s="7"/>
    </row>
    <row r="804" spans="2:7" ht="15.75" hidden="1" x14ac:dyDescent="0.25">
      <c r="B804" s="14"/>
      <c r="C804" s="60"/>
      <c r="D804" s="164"/>
      <c r="E804" s="164"/>
      <c r="F804" s="164"/>
      <c r="G804" s="7"/>
    </row>
    <row r="805" spans="2:7" ht="15.75" hidden="1" x14ac:dyDescent="0.25">
      <c r="B805" s="14"/>
      <c r="C805" s="60"/>
      <c r="D805" s="206"/>
      <c r="E805" s="206"/>
      <c r="F805" s="206"/>
      <c r="G805" s="7"/>
    </row>
    <row r="806" spans="2:7" ht="15.75" hidden="1" x14ac:dyDescent="0.25">
      <c r="B806" s="8"/>
      <c r="C806" s="8"/>
      <c r="D806" s="9"/>
      <c r="E806" s="212"/>
      <c r="F806" s="207"/>
      <c r="G806" s="7"/>
    </row>
    <row r="807" spans="2:7" ht="15.75" hidden="1" x14ac:dyDescent="0.25">
      <c r="B807" s="10"/>
      <c r="C807" s="14"/>
      <c r="D807" s="11"/>
      <c r="E807" s="212"/>
      <c r="F807" s="11"/>
      <c r="G807" s="7"/>
    </row>
    <row r="808" spans="2:7" ht="15.75" hidden="1" x14ac:dyDescent="0.25">
      <c r="B808" s="14"/>
      <c r="C808" s="60"/>
      <c r="D808" s="164"/>
      <c r="E808" s="164"/>
      <c r="F808" s="164"/>
      <c r="G808" s="7"/>
    </row>
    <row r="809" spans="2:7" ht="15.75" x14ac:dyDescent="0.25">
      <c r="B809" s="76"/>
      <c r="C809" s="79" t="s">
        <v>40</v>
      </c>
      <c r="D809" s="77"/>
      <c r="E809" s="77"/>
      <c r="F809" s="77"/>
      <c r="G809" s="7"/>
    </row>
    <row r="810" spans="2:7" ht="15.75" x14ac:dyDescent="0.25">
      <c r="B810" s="76"/>
      <c r="C810" s="79"/>
      <c r="D810" s="77"/>
      <c r="E810" s="77"/>
      <c r="F810" s="76"/>
      <c r="G810" s="7"/>
    </row>
    <row r="811" spans="2:7" ht="26.25" x14ac:dyDescent="0.25">
      <c r="B811" s="213" t="s">
        <v>41</v>
      </c>
      <c r="C811" s="213" t="s">
        <v>42</v>
      </c>
      <c r="D811" s="190" t="s">
        <v>2</v>
      </c>
      <c r="E811" s="190" t="s">
        <v>43</v>
      </c>
      <c r="F811" s="190" t="s">
        <v>4</v>
      </c>
      <c r="G811" s="7"/>
    </row>
    <row r="812" spans="2:7" ht="15.75" x14ac:dyDescent="0.25">
      <c r="B812" s="214"/>
      <c r="C812" s="214" t="s">
        <v>44</v>
      </c>
      <c r="D812" s="32">
        <f>D813+D814+D815+D816+D817+D818+D819+D820+D821+D822+D823+D824+D825+D826+D827+D828+D829+D830+D831+D832+D833+D834+D835+D836+D837+D838+D839+D840+D841+D842+D843+D844+D845+D846+D847+D848+D849</f>
        <v>3200724</v>
      </c>
      <c r="E812" s="51">
        <f>E815</f>
        <v>600000</v>
      </c>
      <c r="F812" s="215">
        <f>SUM(D812:E812)</f>
        <v>3800724</v>
      </c>
      <c r="G812" s="7"/>
    </row>
    <row r="813" spans="2:7" ht="15.75" x14ac:dyDescent="0.25">
      <c r="B813" s="34">
        <v>1</v>
      </c>
      <c r="C813" s="87" t="s">
        <v>196</v>
      </c>
      <c r="D813" s="295">
        <v>80000</v>
      </c>
      <c r="E813" s="324"/>
      <c r="F813" s="295">
        <v>80000</v>
      </c>
      <c r="G813" s="7"/>
    </row>
    <row r="814" spans="2:7" ht="15.75" x14ac:dyDescent="0.25">
      <c r="B814" s="34">
        <v>2</v>
      </c>
      <c r="C814" s="87" t="s">
        <v>197</v>
      </c>
      <c r="D814" s="295">
        <v>100000</v>
      </c>
      <c r="E814" s="324"/>
      <c r="F814" s="295">
        <v>100000</v>
      </c>
      <c r="G814" s="7"/>
    </row>
    <row r="815" spans="2:7" ht="15.75" x14ac:dyDescent="0.25">
      <c r="B815" s="34">
        <v>3</v>
      </c>
      <c r="C815" s="87" t="s">
        <v>161</v>
      </c>
      <c r="D815" s="295">
        <v>900000</v>
      </c>
      <c r="E815" s="347">
        <v>600000</v>
      </c>
      <c r="F815" s="295">
        <v>1500000</v>
      </c>
      <c r="G815" s="7"/>
    </row>
    <row r="816" spans="2:7" ht="15.75" x14ac:dyDescent="0.25">
      <c r="B816" s="34">
        <v>4</v>
      </c>
      <c r="C816" s="240" t="s">
        <v>199</v>
      </c>
      <c r="D816" s="20">
        <v>560000</v>
      </c>
      <c r="E816" s="324"/>
      <c r="F816" s="20">
        <v>560000</v>
      </c>
      <c r="G816" s="7"/>
    </row>
    <row r="817" spans="2:7" ht="15.75" x14ac:dyDescent="0.25">
      <c r="B817" s="34">
        <v>5</v>
      </c>
      <c r="C817" s="240" t="s">
        <v>141</v>
      </c>
      <c r="D817" s="20">
        <v>600000</v>
      </c>
      <c r="E817" s="324"/>
      <c r="F817" s="20">
        <v>600000</v>
      </c>
      <c r="G817" s="7"/>
    </row>
    <row r="818" spans="2:7" ht="15.75" x14ac:dyDescent="0.25">
      <c r="B818" s="34">
        <v>6</v>
      </c>
      <c r="C818" s="240" t="s">
        <v>92</v>
      </c>
      <c r="D818" s="20">
        <v>60000</v>
      </c>
      <c r="E818" s="324"/>
      <c r="F818" s="20">
        <v>60000</v>
      </c>
      <c r="G818" s="7"/>
    </row>
    <row r="819" spans="2:7" ht="15.75" x14ac:dyDescent="0.25">
      <c r="B819" s="34">
        <v>7</v>
      </c>
      <c r="C819" s="240" t="s">
        <v>93</v>
      </c>
      <c r="D819" s="20">
        <v>20000</v>
      </c>
      <c r="E819" s="324"/>
      <c r="F819" s="20">
        <v>20000</v>
      </c>
      <c r="G819" s="7"/>
    </row>
    <row r="820" spans="2:7" ht="15.75" x14ac:dyDescent="0.25">
      <c r="B820" s="34">
        <v>8</v>
      </c>
      <c r="C820" s="240" t="s">
        <v>94</v>
      </c>
      <c r="D820" s="20">
        <v>30000</v>
      </c>
      <c r="E820" s="324"/>
      <c r="F820" s="20">
        <v>30000</v>
      </c>
      <c r="G820" s="7"/>
    </row>
    <row r="821" spans="2:7" ht="15.75" x14ac:dyDescent="0.25">
      <c r="B821" s="34">
        <v>9</v>
      </c>
      <c r="C821" s="240" t="s">
        <v>95</v>
      </c>
      <c r="D821" s="20">
        <v>25000</v>
      </c>
      <c r="E821" s="324"/>
      <c r="F821" s="20">
        <v>25000</v>
      </c>
      <c r="G821" s="7"/>
    </row>
    <row r="822" spans="2:7" ht="15.75" x14ac:dyDescent="0.25">
      <c r="B822" s="34">
        <v>10</v>
      </c>
      <c r="C822" s="240" t="s">
        <v>97</v>
      </c>
      <c r="D822" s="20">
        <v>30000</v>
      </c>
      <c r="E822" s="324"/>
      <c r="F822" s="20">
        <v>30000</v>
      </c>
      <c r="G822" s="7"/>
    </row>
    <row r="823" spans="2:7" ht="15.75" x14ac:dyDescent="0.25">
      <c r="B823" s="34">
        <v>11</v>
      </c>
      <c r="C823" s="240" t="s">
        <v>98</v>
      </c>
      <c r="D823" s="20">
        <v>30724</v>
      </c>
      <c r="E823" s="324"/>
      <c r="F823" s="20">
        <v>30724</v>
      </c>
      <c r="G823" s="7"/>
    </row>
    <row r="824" spans="2:7" ht="15.75" x14ac:dyDescent="0.25">
      <c r="B824" s="34">
        <v>12</v>
      </c>
      <c r="C824" s="240" t="s">
        <v>99</v>
      </c>
      <c r="D824" s="20">
        <v>30000</v>
      </c>
      <c r="E824" s="324"/>
      <c r="F824" s="20">
        <v>30000</v>
      </c>
      <c r="G824" s="7"/>
    </row>
    <row r="825" spans="2:7" ht="15.75" x14ac:dyDescent="0.25">
      <c r="B825" s="34">
        <v>13</v>
      </c>
      <c r="C825" s="240" t="s">
        <v>100</v>
      </c>
      <c r="D825" s="20">
        <v>25000</v>
      </c>
      <c r="E825" s="324"/>
      <c r="F825" s="20">
        <v>25000</v>
      </c>
      <c r="G825" s="7"/>
    </row>
    <row r="826" spans="2:7" ht="15.75" x14ac:dyDescent="0.25">
      <c r="B826" s="34">
        <v>14</v>
      </c>
      <c r="C826" s="240" t="s">
        <v>162</v>
      </c>
      <c r="D826" s="20">
        <v>30000</v>
      </c>
      <c r="E826" s="324"/>
      <c r="F826" s="20">
        <v>30000</v>
      </c>
      <c r="G826" s="7"/>
    </row>
    <row r="827" spans="2:7" ht="15.75" x14ac:dyDescent="0.25">
      <c r="B827" s="34">
        <v>15</v>
      </c>
      <c r="C827" s="240" t="s">
        <v>163</v>
      </c>
      <c r="D827" s="20">
        <v>30000</v>
      </c>
      <c r="E827" s="324"/>
      <c r="F827" s="20">
        <v>30000</v>
      </c>
      <c r="G827" s="7"/>
    </row>
    <row r="828" spans="2:7" ht="15.75" x14ac:dyDescent="0.25">
      <c r="B828" s="34">
        <v>16</v>
      </c>
      <c r="C828" s="240" t="s">
        <v>101</v>
      </c>
      <c r="D828" s="20">
        <v>30000</v>
      </c>
      <c r="E828" s="324"/>
      <c r="F828" s="20">
        <v>30000</v>
      </c>
      <c r="G828" s="7"/>
    </row>
    <row r="829" spans="2:7" ht="15.75" x14ac:dyDescent="0.25">
      <c r="B829" s="34">
        <v>17</v>
      </c>
      <c r="C829" s="240" t="s">
        <v>102</v>
      </c>
      <c r="D829" s="20">
        <v>30000</v>
      </c>
      <c r="E829" s="324"/>
      <c r="F829" s="20">
        <v>30000</v>
      </c>
      <c r="G829" s="7"/>
    </row>
    <row r="830" spans="2:7" ht="15.75" x14ac:dyDescent="0.25">
      <c r="B830" s="34">
        <v>18</v>
      </c>
      <c r="C830" s="240" t="s">
        <v>122</v>
      </c>
      <c r="D830" s="20">
        <v>30000</v>
      </c>
      <c r="E830" s="324"/>
      <c r="F830" s="20">
        <v>30000</v>
      </c>
      <c r="G830" s="7"/>
    </row>
    <row r="831" spans="2:7" ht="15.75" x14ac:dyDescent="0.25">
      <c r="B831" s="34">
        <v>19</v>
      </c>
      <c r="C831" s="240" t="s">
        <v>104</v>
      </c>
      <c r="D831" s="20">
        <v>30000</v>
      </c>
      <c r="E831" s="324"/>
      <c r="F831" s="20">
        <v>30000</v>
      </c>
      <c r="G831" s="7"/>
    </row>
    <row r="832" spans="2:7" ht="15.75" x14ac:dyDescent="0.25">
      <c r="B832" s="34">
        <v>20</v>
      </c>
      <c r="C832" s="240" t="s">
        <v>164</v>
      </c>
      <c r="D832" s="20">
        <v>30000</v>
      </c>
      <c r="E832" s="324"/>
      <c r="F832" s="20">
        <v>30000</v>
      </c>
      <c r="G832" s="7"/>
    </row>
    <row r="833" spans="2:7" ht="15.75" x14ac:dyDescent="0.25">
      <c r="B833" s="34">
        <v>21</v>
      </c>
      <c r="C833" s="110" t="s">
        <v>113</v>
      </c>
      <c r="D833" s="20">
        <v>30000</v>
      </c>
      <c r="E833" s="324"/>
      <c r="F833" s="20">
        <v>30000</v>
      </c>
      <c r="G833" s="7"/>
    </row>
    <row r="834" spans="2:7" ht="15.75" x14ac:dyDescent="0.25">
      <c r="B834" s="34">
        <v>22</v>
      </c>
      <c r="C834" s="110" t="s">
        <v>143</v>
      </c>
      <c r="D834" s="20">
        <v>30000</v>
      </c>
      <c r="E834" s="324"/>
      <c r="F834" s="20">
        <v>30000</v>
      </c>
      <c r="G834" s="7"/>
    </row>
    <row r="835" spans="2:7" ht="15.75" x14ac:dyDescent="0.25">
      <c r="B835" s="34">
        <v>23</v>
      </c>
      <c r="C835" s="110" t="s">
        <v>144</v>
      </c>
      <c r="D835" s="20">
        <v>40000</v>
      </c>
      <c r="E835" s="324"/>
      <c r="F835" s="20">
        <v>40000</v>
      </c>
      <c r="G835" s="7"/>
    </row>
    <row r="836" spans="2:7" ht="15.75" x14ac:dyDescent="0.25">
      <c r="B836" s="34">
        <v>24</v>
      </c>
      <c r="C836" s="110" t="s">
        <v>145</v>
      </c>
      <c r="D836" s="20">
        <v>20000</v>
      </c>
      <c r="E836" s="324"/>
      <c r="F836" s="20">
        <v>20000</v>
      </c>
      <c r="G836" s="7"/>
    </row>
    <row r="837" spans="2:7" ht="15.75" x14ac:dyDescent="0.25">
      <c r="B837" s="34">
        <v>25</v>
      </c>
      <c r="C837" s="110" t="s">
        <v>146</v>
      </c>
      <c r="D837" s="20">
        <v>20000</v>
      </c>
      <c r="E837" s="324"/>
      <c r="F837" s="20">
        <v>20000</v>
      </c>
      <c r="G837" s="7"/>
    </row>
    <row r="838" spans="2:7" ht="15.75" x14ac:dyDescent="0.25">
      <c r="B838" s="34">
        <v>26</v>
      </c>
      <c r="C838" s="110" t="s">
        <v>147</v>
      </c>
      <c r="D838" s="20">
        <v>30000</v>
      </c>
      <c r="E838" s="324"/>
      <c r="F838" s="20">
        <v>30000</v>
      </c>
      <c r="G838" s="7"/>
    </row>
    <row r="839" spans="2:7" ht="15.75" x14ac:dyDescent="0.25">
      <c r="B839" s="34">
        <v>27</v>
      </c>
      <c r="C839" s="110" t="s">
        <v>148</v>
      </c>
      <c r="D839" s="20">
        <v>40000</v>
      </c>
      <c r="E839" s="324"/>
      <c r="F839" s="20">
        <v>40000</v>
      </c>
      <c r="G839" s="7"/>
    </row>
    <row r="840" spans="2:7" ht="15.75" x14ac:dyDescent="0.25">
      <c r="B840" s="34">
        <v>28</v>
      </c>
      <c r="C840" s="110" t="s">
        <v>149</v>
      </c>
      <c r="D840" s="20">
        <v>30000</v>
      </c>
      <c r="E840" s="324"/>
      <c r="F840" s="20">
        <v>30000</v>
      </c>
      <c r="G840" s="7"/>
    </row>
    <row r="841" spans="2:7" ht="15.75" x14ac:dyDescent="0.25">
      <c r="B841" s="34">
        <v>29</v>
      </c>
      <c r="C841" s="110" t="s">
        <v>150</v>
      </c>
      <c r="D841" s="20">
        <v>20000</v>
      </c>
      <c r="E841" s="324"/>
      <c r="F841" s="20">
        <v>20000</v>
      </c>
      <c r="G841" s="7"/>
    </row>
    <row r="842" spans="2:7" ht="15.75" x14ac:dyDescent="0.25">
      <c r="B842" s="34">
        <v>30</v>
      </c>
      <c r="C842" s="110" t="s">
        <v>151</v>
      </c>
      <c r="D842" s="20">
        <v>30000</v>
      </c>
      <c r="E842" s="324"/>
      <c r="F842" s="20">
        <v>30000</v>
      </c>
      <c r="G842" s="7"/>
    </row>
    <row r="843" spans="2:7" ht="15.75" x14ac:dyDescent="0.25">
      <c r="B843" s="34">
        <v>31</v>
      </c>
      <c r="C843" s="110" t="s">
        <v>152</v>
      </c>
      <c r="D843" s="20">
        <v>30000</v>
      </c>
      <c r="E843" s="324"/>
      <c r="F843" s="20">
        <v>30000</v>
      </c>
      <c r="G843" s="7"/>
    </row>
    <row r="844" spans="2:7" ht="15.75" x14ac:dyDescent="0.25">
      <c r="B844" s="34">
        <v>32</v>
      </c>
      <c r="C844" s="110" t="s">
        <v>153</v>
      </c>
      <c r="D844" s="20">
        <v>30000</v>
      </c>
      <c r="E844" s="324"/>
      <c r="F844" s="20">
        <v>30000</v>
      </c>
      <c r="G844" s="7"/>
    </row>
    <row r="845" spans="2:7" ht="15.75" x14ac:dyDescent="0.25">
      <c r="B845" s="34">
        <v>33</v>
      </c>
      <c r="C845" s="110" t="s">
        <v>154</v>
      </c>
      <c r="D845" s="20">
        <v>40000</v>
      </c>
      <c r="E845" s="324"/>
      <c r="F845" s="20">
        <v>40000</v>
      </c>
      <c r="G845" s="7"/>
    </row>
    <row r="846" spans="2:7" ht="15.75" x14ac:dyDescent="0.25">
      <c r="B846" s="34">
        <v>34</v>
      </c>
      <c r="C846" s="110" t="s">
        <v>155</v>
      </c>
      <c r="D846" s="20">
        <v>30000</v>
      </c>
      <c r="E846" s="324"/>
      <c r="F846" s="20">
        <v>30000</v>
      </c>
      <c r="G846" s="7"/>
    </row>
    <row r="847" spans="2:7" ht="15.75" x14ac:dyDescent="0.25">
      <c r="B847" s="34">
        <v>35</v>
      </c>
      <c r="C847" s="110" t="s">
        <v>156</v>
      </c>
      <c r="D847" s="20">
        <v>30000</v>
      </c>
      <c r="E847" s="324"/>
      <c r="F847" s="20">
        <v>30000</v>
      </c>
      <c r="G847" s="7"/>
    </row>
    <row r="848" spans="2:7" ht="15.75" x14ac:dyDescent="0.25">
      <c r="B848" s="34">
        <v>36</v>
      </c>
      <c r="C848" s="110" t="s">
        <v>157</v>
      </c>
      <c r="D848" s="20">
        <v>20000</v>
      </c>
      <c r="E848" s="324"/>
      <c r="F848" s="20">
        <v>20000</v>
      </c>
      <c r="G848" s="7"/>
    </row>
    <row r="849" spans="2:8" ht="15.75" x14ac:dyDescent="0.25">
      <c r="B849" s="34">
        <v>37</v>
      </c>
      <c r="C849" s="110" t="s">
        <v>158</v>
      </c>
      <c r="D849" s="20">
        <v>30000</v>
      </c>
      <c r="E849" s="324"/>
      <c r="F849" s="20">
        <v>30000</v>
      </c>
      <c r="G849" s="7"/>
    </row>
    <row r="850" spans="2:8" ht="15.75" x14ac:dyDescent="0.25">
      <c r="B850" s="76"/>
      <c r="C850" s="77"/>
      <c r="D850" s="77"/>
      <c r="E850" s="77"/>
      <c r="F850" s="77"/>
      <c r="G850" s="7"/>
    </row>
    <row r="851" spans="2:8" ht="15.75" x14ac:dyDescent="0.25">
      <c r="B851" s="76"/>
      <c r="C851" s="77"/>
      <c r="D851" s="77"/>
      <c r="E851" s="77"/>
      <c r="F851" s="77"/>
      <c r="G851" s="7"/>
    </row>
    <row r="852" spans="2:8" ht="15.75" x14ac:dyDescent="0.25">
      <c r="B852" s="76"/>
      <c r="C852" s="79" t="s">
        <v>45</v>
      </c>
      <c r="D852" s="77"/>
      <c r="E852" s="77"/>
      <c r="F852" s="77"/>
      <c r="G852" s="7"/>
    </row>
    <row r="853" spans="2:8" ht="15.75" x14ac:dyDescent="0.25">
      <c r="B853" s="76"/>
      <c r="C853" s="76"/>
      <c r="D853" s="77"/>
      <c r="E853" s="77"/>
      <c r="F853" s="77"/>
      <c r="G853" s="7"/>
    </row>
    <row r="854" spans="2:8" ht="15.75" x14ac:dyDescent="0.25">
      <c r="B854" s="76"/>
      <c r="C854" s="76"/>
      <c r="D854" s="77"/>
      <c r="E854" s="77"/>
      <c r="F854" s="77"/>
      <c r="G854" s="7"/>
    </row>
    <row r="855" spans="2:8" ht="26.25" x14ac:dyDescent="0.25">
      <c r="B855" s="230"/>
      <c r="C855" s="231" t="s">
        <v>42</v>
      </c>
      <c r="D855" s="213" t="s">
        <v>2</v>
      </c>
      <c r="E855" s="213" t="s">
        <v>43</v>
      </c>
      <c r="F855" s="213" t="s">
        <v>4</v>
      </c>
      <c r="G855" s="7"/>
    </row>
    <row r="856" spans="2:8" ht="16.5" thickBot="1" x14ac:dyDescent="0.3">
      <c r="B856" s="230"/>
      <c r="C856" s="231" t="s">
        <v>46</v>
      </c>
      <c r="D856" s="32">
        <f>D857+D858+D859+D860+D861+D862+D863+D864+D865</f>
        <v>1935810</v>
      </c>
      <c r="E856" s="32">
        <f>E857+E858+E859+E860+E861</f>
        <v>354190</v>
      </c>
      <c r="F856" s="32">
        <f>SUM(D856:E856)</f>
        <v>2290000</v>
      </c>
      <c r="G856" s="7"/>
    </row>
    <row r="857" spans="2:8" ht="15.75" x14ac:dyDescent="0.25">
      <c r="B857" s="232">
        <v>1</v>
      </c>
      <c r="C857" s="197" t="s">
        <v>200</v>
      </c>
      <c r="D857" s="20">
        <v>200000</v>
      </c>
      <c r="E857" s="325"/>
      <c r="F857" s="20">
        <v>200000</v>
      </c>
      <c r="G857" s="7"/>
      <c r="H857" s="2"/>
    </row>
    <row r="858" spans="2:8" ht="16.5" thickBot="1" x14ac:dyDescent="0.3">
      <c r="B858" s="233">
        <v>2</v>
      </c>
      <c r="C858" s="110" t="s">
        <v>201</v>
      </c>
      <c r="D858" s="20">
        <v>100000</v>
      </c>
      <c r="E858" s="326"/>
      <c r="F858" s="20">
        <v>100000</v>
      </c>
      <c r="G858" s="7"/>
    </row>
    <row r="859" spans="2:8" ht="16.5" thickBot="1" x14ac:dyDescent="0.3">
      <c r="B859" s="232">
        <v>3</v>
      </c>
      <c r="C859" s="110" t="s">
        <v>134</v>
      </c>
      <c r="D859" s="20">
        <v>140000</v>
      </c>
      <c r="E859" s="303"/>
      <c r="F859" s="20">
        <v>140000</v>
      </c>
      <c r="G859" s="7"/>
    </row>
    <row r="860" spans="2:8" ht="16.5" thickBot="1" x14ac:dyDescent="0.3">
      <c r="B860" s="232">
        <v>4</v>
      </c>
      <c r="C860" s="110" t="s">
        <v>135</v>
      </c>
      <c r="D860" s="20">
        <v>100000</v>
      </c>
      <c r="E860" s="303"/>
      <c r="F860" s="20">
        <v>100000</v>
      </c>
      <c r="G860" s="7"/>
    </row>
    <row r="861" spans="2:8" ht="16.5" thickBot="1" x14ac:dyDescent="0.3">
      <c r="B861" s="232">
        <v>7</v>
      </c>
      <c r="C861" s="110" t="s">
        <v>202</v>
      </c>
      <c r="D861" s="20">
        <v>345810</v>
      </c>
      <c r="E861" s="325">
        <v>354190</v>
      </c>
      <c r="F861" s="20">
        <v>700000</v>
      </c>
      <c r="G861" s="7"/>
    </row>
    <row r="862" spans="2:8" ht="15.75" x14ac:dyDescent="0.25">
      <c r="B862" s="232">
        <v>7</v>
      </c>
      <c r="C862" s="110" t="s">
        <v>203</v>
      </c>
      <c r="D862" s="20">
        <v>250000</v>
      </c>
      <c r="E862" s="300"/>
      <c r="F862" s="20">
        <v>250000</v>
      </c>
      <c r="G862" s="7"/>
    </row>
    <row r="863" spans="2:8" ht="15.75" x14ac:dyDescent="0.25">
      <c r="B863" s="234">
        <v>8</v>
      </c>
      <c r="C863" s="110" t="s">
        <v>136</v>
      </c>
      <c r="D863" s="20">
        <v>100000</v>
      </c>
      <c r="E863" s="300"/>
      <c r="F863" s="20">
        <v>100000</v>
      </c>
      <c r="G863" s="7"/>
    </row>
    <row r="864" spans="2:8" ht="52.5" thickBot="1" x14ac:dyDescent="0.3">
      <c r="B864" s="34">
        <v>9</v>
      </c>
      <c r="C864" s="197" t="s">
        <v>137</v>
      </c>
      <c r="D864" s="278">
        <v>200000</v>
      </c>
      <c r="E864" s="300"/>
      <c r="F864" s="278">
        <v>200000</v>
      </c>
      <c r="G864" s="7"/>
    </row>
    <row r="865" spans="2:7" ht="15.75" x14ac:dyDescent="0.25">
      <c r="B865" s="117">
        <v>12</v>
      </c>
      <c r="C865" s="108" t="s">
        <v>139</v>
      </c>
      <c r="D865" s="20">
        <v>500000</v>
      </c>
      <c r="E865" s="73"/>
      <c r="F865" s="20">
        <v>500000</v>
      </c>
      <c r="G865" s="7"/>
    </row>
    <row r="866" spans="2:7" ht="15.75" x14ac:dyDescent="0.25">
      <c r="B866" s="235"/>
      <c r="C866" s="164"/>
      <c r="D866" s="212"/>
      <c r="E866" s="76"/>
      <c r="F866" s="212"/>
      <c r="G866" s="7"/>
    </row>
    <row r="867" spans="2:7" ht="15.75" x14ac:dyDescent="0.25">
      <c r="B867" s="235"/>
      <c r="C867" s="60" t="s">
        <v>21</v>
      </c>
      <c r="D867" s="212"/>
      <c r="E867" s="76"/>
      <c r="F867" s="212"/>
      <c r="G867" s="7"/>
    </row>
    <row r="868" spans="2:7" ht="15.75" x14ac:dyDescent="0.25">
      <c r="B868" s="76"/>
      <c r="C868" s="76"/>
      <c r="D868" s="76"/>
      <c r="E868" s="76"/>
      <c r="F868" s="77"/>
      <c r="G868" s="7"/>
    </row>
    <row r="869" spans="2:7" ht="26.25" x14ac:dyDescent="0.25">
      <c r="B869" s="73"/>
      <c r="C869" s="231" t="s">
        <v>42</v>
      </c>
      <c r="D869" s="213" t="s">
        <v>2</v>
      </c>
      <c r="E869" s="213" t="s">
        <v>43</v>
      </c>
      <c r="F869" s="213" t="s">
        <v>4</v>
      </c>
      <c r="G869" s="7"/>
    </row>
    <row r="870" spans="2:7" ht="15.75" x14ac:dyDescent="0.25">
      <c r="B870" s="73"/>
      <c r="C870" s="213" t="s">
        <v>42</v>
      </c>
      <c r="D870" s="32">
        <f>D871+D872</f>
        <v>120000</v>
      </c>
      <c r="E870" s="33"/>
      <c r="F870" s="32">
        <f>SUM(D870:E870)</f>
        <v>120000</v>
      </c>
      <c r="G870" s="7"/>
    </row>
    <row r="871" spans="2:7" ht="15.75" x14ac:dyDescent="0.25">
      <c r="B871" s="316">
        <v>1</v>
      </c>
      <c r="C871" s="237" t="s">
        <v>237</v>
      </c>
      <c r="D871" s="16">
        <v>50000</v>
      </c>
      <c r="E871" s="140"/>
      <c r="F871" s="16">
        <v>50000</v>
      </c>
      <c r="G871" s="7"/>
    </row>
    <row r="872" spans="2:7" ht="15.75" x14ac:dyDescent="0.25">
      <c r="B872" s="316">
        <v>2</v>
      </c>
      <c r="C872" s="47" t="s">
        <v>238</v>
      </c>
      <c r="D872" s="278">
        <v>70000</v>
      </c>
      <c r="E872" s="327"/>
      <c r="F872" s="278">
        <v>70000</v>
      </c>
      <c r="G872" s="7"/>
    </row>
    <row r="873" spans="2:7" ht="15.75" x14ac:dyDescent="0.25">
      <c r="B873" s="76"/>
      <c r="C873" s="12"/>
      <c r="D873" s="11"/>
      <c r="E873" s="241"/>
      <c r="F873" s="11"/>
      <c r="G873" s="7"/>
    </row>
    <row r="874" spans="2:7" ht="15.75" x14ac:dyDescent="0.25">
      <c r="B874" s="76"/>
      <c r="C874" s="19" t="s">
        <v>85</v>
      </c>
      <c r="D874" s="11"/>
      <c r="E874" s="241"/>
      <c r="F874" s="11"/>
      <c r="G874" s="7"/>
    </row>
    <row r="875" spans="2:7" ht="15.75" x14ac:dyDescent="0.25">
      <c r="B875" s="76"/>
      <c r="C875" s="19"/>
      <c r="D875" s="59"/>
      <c r="E875" s="76"/>
      <c r="F875" s="242"/>
      <c r="G875" s="7"/>
    </row>
    <row r="876" spans="2:7" ht="15.75" x14ac:dyDescent="0.25">
      <c r="B876" s="73"/>
      <c r="C876" s="45" t="s">
        <v>84</v>
      </c>
      <c r="D876" s="32">
        <f>D877</f>
        <v>200000</v>
      </c>
      <c r="E876" s="243"/>
      <c r="F876" s="32">
        <f>SUM(D876:E876)</f>
        <v>200000</v>
      </c>
      <c r="G876" s="7"/>
    </row>
    <row r="877" spans="2:7" ht="15.75" x14ac:dyDescent="0.25">
      <c r="B877" s="34">
        <v>1</v>
      </c>
      <c r="C877" s="139" t="s">
        <v>224</v>
      </c>
      <c r="D877" s="16">
        <v>200000</v>
      </c>
      <c r="E877" s="74"/>
      <c r="F877" s="244">
        <v>200000</v>
      </c>
      <c r="G877" s="7"/>
    </row>
    <row r="878" spans="2:7" ht="15.75" x14ac:dyDescent="0.25">
      <c r="B878" s="76"/>
      <c r="C878" s="19"/>
      <c r="D878" s="246"/>
      <c r="E878" s="77"/>
      <c r="F878" s="242"/>
      <c r="G878" s="7"/>
    </row>
    <row r="879" spans="2:7" ht="15.75" x14ac:dyDescent="0.25">
      <c r="B879" s="76"/>
      <c r="C879" s="79" t="s">
        <v>48</v>
      </c>
      <c r="D879" s="77"/>
      <c r="E879" s="77"/>
      <c r="F879" s="186"/>
      <c r="G879" s="7"/>
    </row>
    <row r="880" spans="2:7" ht="15" customHeight="1" x14ac:dyDescent="0.25">
      <c r="B880" s="76"/>
      <c r="C880" s="76"/>
      <c r="D880" s="77"/>
      <c r="E880" s="77"/>
      <c r="F880" s="186"/>
      <c r="G880" s="7"/>
    </row>
    <row r="881" spans="2:7" ht="15.75" hidden="1" x14ac:dyDescent="0.25">
      <c r="B881" s="76"/>
      <c r="C881" s="76"/>
      <c r="D881" s="77"/>
      <c r="E881" s="77"/>
      <c r="F881" s="186"/>
      <c r="G881" s="7"/>
    </row>
    <row r="882" spans="2:7" ht="26.25" x14ac:dyDescent="0.25">
      <c r="B882" s="73"/>
      <c r="C882" s="45" t="s">
        <v>49</v>
      </c>
      <c r="D882" s="45" t="s">
        <v>2</v>
      </c>
      <c r="E882" s="45" t="s">
        <v>43</v>
      </c>
      <c r="F882" s="45" t="s">
        <v>4</v>
      </c>
      <c r="G882" s="7"/>
    </row>
    <row r="883" spans="2:7" ht="15.75" x14ac:dyDescent="0.25">
      <c r="B883" s="73"/>
      <c r="C883" s="247" t="s">
        <v>44</v>
      </c>
      <c r="D883" s="32">
        <f>D884+D885+D886+D887+D888+D889+D890</f>
        <v>2700000</v>
      </c>
      <c r="E883" s="248"/>
      <c r="F883" s="32">
        <f>SUM(D883:E883)</f>
        <v>2700000</v>
      </c>
      <c r="G883" s="7"/>
    </row>
    <row r="884" spans="2:7" ht="15.75" x14ac:dyDescent="0.25">
      <c r="B884" s="56">
        <v>1</v>
      </c>
      <c r="C884" s="37" t="s">
        <v>210</v>
      </c>
      <c r="D884" s="20">
        <v>500000</v>
      </c>
      <c r="E884" s="311"/>
      <c r="F884" s="20">
        <v>500000</v>
      </c>
      <c r="G884" s="7"/>
    </row>
    <row r="885" spans="2:7" ht="15.75" x14ac:dyDescent="0.25">
      <c r="B885" s="54">
        <v>2</v>
      </c>
      <c r="C885" s="37" t="s">
        <v>211</v>
      </c>
      <c r="D885" s="20">
        <v>600000</v>
      </c>
      <c r="E885" s="140"/>
      <c r="F885" s="20">
        <v>600000</v>
      </c>
      <c r="G885" s="7"/>
    </row>
    <row r="886" spans="2:7" ht="15.75" x14ac:dyDescent="0.25">
      <c r="B886" s="54">
        <v>3</v>
      </c>
      <c r="C886" s="37" t="s">
        <v>239</v>
      </c>
      <c r="D886" s="20">
        <v>300000</v>
      </c>
      <c r="E886" s="140"/>
      <c r="F886" s="20">
        <v>300000</v>
      </c>
      <c r="G886" s="7"/>
    </row>
    <row r="887" spans="2:7" ht="15.75" x14ac:dyDescent="0.25">
      <c r="B887" s="56">
        <v>4</v>
      </c>
      <c r="C887" s="37" t="s">
        <v>231</v>
      </c>
      <c r="D887" s="20">
        <v>500000</v>
      </c>
      <c r="E887" s="140"/>
      <c r="F887" s="20">
        <v>500000</v>
      </c>
      <c r="G887" s="7"/>
    </row>
    <row r="888" spans="2:7" ht="15.75" x14ac:dyDescent="0.25">
      <c r="B888" s="54">
        <v>5</v>
      </c>
      <c r="C888" s="37" t="s">
        <v>240</v>
      </c>
      <c r="D888" s="20">
        <v>200000</v>
      </c>
      <c r="E888" s="140"/>
      <c r="F888" s="20">
        <v>200000</v>
      </c>
      <c r="G888" s="7"/>
    </row>
    <row r="889" spans="2:7" ht="18.75" customHeight="1" x14ac:dyDescent="0.25">
      <c r="B889" s="56">
        <v>6</v>
      </c>
      <c r="C889" s="47" t="s">
        <v>241</v>
      </c>
      <c r="D889" s="20">
        <v>300000</v>
      </c>
      <c r="E889" s="140"/>
      <c r="F889" s="20">
        <v>300000</v>
      </c>
      <c r="G889" s="7"/>
    </row>
    <row r="890" spans="2:7" ht="15.75" x14ac:dyDescent="0.25">
      <c r="B890" s="54">
        <v>7</v>
      </c>
      <c r="C890" s="240" t="s">
        <v>242</v>
      </c>
      <c r="D890" s="20">
        <v>300000</v>
      </c>
      <c r="E890" s="140"/>
      <c r="F890" s="20">
        <v>300000</v>
      </c>
      <c r="G890" s="7"/>
    </row>
    <row r="891" spans="2:7" ht="15.75" x14ac:dyDescent="0.25">
      <c r="B891" s="314"/>
      <c r="C891" s="12"/>
      <c r="D891" s="212"/>
      <c r="E891" s="315"/>
      <c r="F891" s="242"/>
      <c r="G891" s="7"/>
    </row>
    <row r="892" spans="2:7" ht="15.75" x14ac:dyDescent="0.25">
      <c r="B892" s="76"/>
      <c r="C892" s="79" t="s">
        <v>50</v>
      </c>
      <c r="D892" s="77"/>
      <c r="E892" s="77"/>
      <c r="F892" s="77"/>
      <c r="G892" s="7"/>
    </row>
    <row r="893" spans="2:7" ht="15" customHeight="1" x14ac:dyDescent="0.25">
      <c r="B893" s="76"/>
      <c r="C893" s="76"/>
      <c r="D893" s="77"/>
      <c r="E893" s="77"/>
      <c r="F893" s="77"/>
      <c r="G893" s="7"/>
    </row>
    <row r="894" spans="2:7" ht="15.75" hidden="1" x14ac:dyDescent="0.25">
      <c r="B894" s="76"/>
      <c r="C894" s="76"/>
      <c r="D894" s="77"/>
      <c r="E894" s="77"/>
      <c r="F894" s="77"/>
      <c r="G894" s="7"/>
    </row>
    <row r="895" spans="2:7" ht="26.25" x14ac:dyDescent="0.25">
      <c r="B895" s="73"/>
      <c r="C895" s="213" t="s">
        <v>49</v>
      </c>
      <c r="D895" s="213" t="s">
        <v>2</v>
      </c>
      <c r="E895" s="213" t="s">
        <v>43</v>
      </c>
      <c r="F895" s="213" t="s">
        <v>4</v>
      </c>
      <c r="G895" s="7"/>
    </row>
    <row r="896" spans="2:7" ht="15.75" x14ac:dyDescent="0.25">
      <c r="B896" s="73"/>
      <c r="C896" s="213" t="s">
        <v>44</v>
      </c>
      <c r="D896" s="32">
        <f>D897+D898</f>
        <v>1100000</v>
      </c>
      <c r="E896" s="32"/>
      <c r="F896" s="32">
        <f>SUM(D896:E896)</f>
        <v>1100000</v>
      </c>
      <c r="G896" s="7"/>
    </row>
    <row r="897" spans="2:7" ht="15.75" x14ac:dyDescent="0.25">
      <c r="B897" s="72">
        <v>1</v>
      </c>
      <c r="C897" s="328" t="s">
        <v>216</v>
      </c>
      <c r="D897" s="16">
        <v>100000</v>
      </c>
      <c r="E897" s="253"/>
      <c r="F897" s="16">
        <v>100000</v>
      </c>
      <c r="G897" s="7"/>
    </row>
    <row r="898" spans="2:7" ht="15.75" x14ac:dyDescent="0.25">
      <c r="B898" s="73">
        <v>2</v>
      </c>
      <c r="C898" s="73" t="s">
        <v>236</v>
      </c>
      <c r="D898" s="133">
        <v>1000000</v>
      </c>
      <c r="E898" s="249"/>
      <c r="F898" s="133">
        <v>1000000</v>
      </c>
      <c r="G898" s="7"/>
    </row>
    <row r="899" spans="2:7" ht="32.25" customHeight="1" x14ac:dyDescent="0.25">
      <c r="B899" s="76"/>
      <c r="C899" s="76"/>
      <c r="D899" s="77"/>
      <c r="E899" s="77"/>
      <c r="F899" s="164"/>
      <c r="G899" s="7"/>
    </row>
    <row r="900" spans="2:7" ht="15.75" x14ac:dyDescent="0.25">
      <c r="B900" s="76"/>
      <c r="C900" s="79" t="s">
        <v>31</v>
      </c>
      <c r="D900" s="77"/>
      <c r="E900" s="77"/>
      <c r="F900" s="164"/>
      <c r="G900" s="7"/>
    </row>
    <row r="901" spans="2:7" ht="14.25" customHeight="1" x14ac:dyDescent="0.25">
      <c r="B901" s="76"/>
      <c r="C901" s="76"/>
      <c r="D901" s="77"/>
      <c r="E901" s="77"/>
      <c r="F901" s="164"/>
      <c r="G901" s="7"/>
    </row>
    <row r="902" spans="2:7" ht="15.75" hidden="1" x14ac:dyDescent="0.25">
      <c r="B902" s="76"/>
      <c r="C902" s="76"/>
      <c r="D902" s="77"/>
      <c r="E902" s="77"/>
      <c r="F902" s="164"/>
      <c r="G902" s="7"/>
    </row>
    <row r="903" spans="2:7" ht="26.25" x14ac:dyDescent="0.25">
      <c r="B903" s="73"/>
      <c r="C903" s="213" t="s">
        <v>49</v>
      </c>
      <c r="D903" s="213" t="s">
        <v>2</v>
      </c>
      <c r="E903" s="213" t="s">
        <v>43</v>
      </c>
      <c r="F903" s="213" t="s">
        <v>4</v>
      </c>
      <c r="G903" s="7"/>
    </row>
    <row r="904" spans="2:7" ht="16.5" thickBot="1" x14ac:dyDescent="0.3">
      <c r="B904" s="73"/>
      <c r="C904" s="255" t="s">
        <v>44</v>
      </c>
      <c r="D904" s="32">
        <f>D905+D906</f>
        <v>400000</v>
      </c>
      <c r="E904" s="32"/>
      <c r="F904" s="32">
        <f>SUM(D904:E904)</f>
        <v>400000</v>
      </c>
      <c r="G904" s="7"/>
    </row>
    <row r="905" spans="2:7" ht="29.25" customHeight="1" x14ac:dyDescent="0.25">
      <c r="B905" s="54">
        <v>1</v>
      </c>
      <c r="C905" s="118" t="s">
        <v>218</v>
      </c>
      <c r="D905" s="20">
        <v>200000</v>
      </c>
      <c r="E905" s="20"/>
      <c r="F905" s="20">
        <v>200000</v>
      </c>
      <c r="G905" s="7"/>
    </row>
    <row r="906" spans="2:7" ht="15.75" x14ac:dyDescent="0.25">
      <c r="B906" s="56">
        <v>3</v>
      </c>
      <c r="C906" s="97" t="s">
        <v>219</v>
      </c>
      <c r="D906" s="20">
        <v>200000</v>
      </c>
      <c r="E906" s="20"/>
      <c r="F906" s="20">
        <v>200000</v>
      </c>
      <c r="G906" s="7"/>
    </row>
    <row r="907" spans="2:7" ht="15.75" x14ac:dyDescent="0.25">
      <c r="B907" s="235"/>
      <c r="C907" s="164"/>
      <c r="D907" s="212"/>
      <c r="E907" s="212"/>
      <c r="F907" s="212"/>
      <c r="G907" s="7"/>
    </row>
    <row r="908" spans="2:7" ht="15.75" x14ac:dyDescent="0.25">
      <c r="B908" s="235"/>
      <c r="C908" s="164"/>
      <c r="D908" s="212"/>
      <c r="E908" s="212"/>
      <c r="F908" s="212"/>
      <c r="G908" s="7"/>
    </row>
    <row r="909" spans="2:7" ht="15.75" x14ac:dyDescent="0.25">
      <c r="B909" s="76"/>
      <c r="C909" s="19" t="s">
        <v>37</v>
      </c>
      <c r="D909" s="11"/>
      <c r="E909" s="212"/>
      <c r="F909" s="11"/>
      <c r="G909" s="7"/>
    </row>
    <row r="910" spans="2:7" ht="15.75" x14ac:dyDescent="0.25">
      <c r="B910" s="76"/>
      <c r="C910" s="164"/>
      <c r="D910" s="11"/>
      <c r="E910" s="212"/>
      <c r="F910" s="11"/>
      <c r="G910" s="7"/>
    </row>
    <row r="911" spans="2:7" ht="26.25" x14ac:dyDescent="0.25">
      <c r="B911" s="73"/>
      <c r="C911" s="213" t="s">
        <v>49</v>
      </c>
      <c r="D911" s="42" t="s">
        <v>2</v>
      </c>
      <c r="E911" s="42" t="s">
        <v>3</v>
      </c>
      <c r="F911" s="83" t="s">
        <v>4</v>
      </c>
      <c r="G911" s="7"/>
    </row>
    <row r="912" spans="2:7" ht="15.75" x14ac:dyDescent="0.25">
      <c r="B912" s="73"/>
      <c r="C912" s="190"/>
      <c r="D912" s="194">
        <f>D913</f>
        <v>1000000</v>
      </c>
      <c r="E912" s="84"/>
      <c r="F912" s="51">
        <f>SUM(D912:E912)</f>
        <v>1000000</v>
      </c>
      <c r="G912" s="7"/>
    </row>
    <row r="913" spans="2:7" ht="15.75" x14ac:dyDescent="0.25">
      <c r="B913" s="195">
        <v>2</v>
      </c>
      <c r="C913" s="74" t="s">
        <v>221</v>
      </c>
      <c r="D913" s="20">
        <v>1000000</v>
      </c>
      <c r="E913" s="196"/>
      <c r="F913" s="20">
        <v>1000000</v>
      </c>
      <c r="G913" s="7"/>
    </row>
    <row r="914" spans="2:7" ht="15.75" x14ac:dyDescent="0.25">
      <c r="B914" s="317"/>
      <c r="C914" s="77"/>
      <c r="D914" s="212"/>
      <c r="E914" s="318"/>
      <c r="F914" s="212"/>
      <c r="G914" s="7"/>
    </row>
    <row r="915" spans="2:7" ht="15.75" x14ac:dyDescent="0.25">
      <c r="B915" s="317"/>
      <c r="C915" s="77"/>
      <c r="D915" s="212"/>
      <c r="E915" s="318"/>
      <c r="F915" s="212"/>
      <c r="G915" s="7"/>
    </row>
    <row r="916" spans="2:7" ht="15.75" x14ac:dyDescent="0.25">
      <c r="B916" s="317"/>
      <c r="C916" s="77"/>
      <c r="D916" s="212"/>
      <c r="E916" s="318"/>
      <c r="F916" s="212"/>
      <c r="G916" s="7"/>
    </row>
    <row r="917" spans="2:7" ht="15.75" x14ac:dyDescent="0.25">
      <c r="B917" s="349"/>
      <c r="C917" s="349"/>
      <c r="D917" s="349"/>
      <c r="E917" s="349"/>
      <c r="F917" s="212"/>
      <c r="G917" s="7"/>
    </row>
    <row r="918" spans="2:7" ht="15.75" x14ac:dyDescent="0.25">
      <c r="B918" s="197"/>
      <c r="C918" s="256" t="s">
        <v>58</v>
      </c>
      <c r="D918" s="15" t="s">
        <v>59</v>
      </c>
      <c r="E918" s="74"/>
      <c r="F918" s="77"/>
      <c r="G918" s="7"/>
    </row>
    <row r="919" spans="2:7" ht="15.75" x14ac:dyDescent="0.25">
      <c r="B919" s="348">
        <v>1</v>
      </c>
      <c r="C919" s="334" t="s">
        <v>56</v>
      </c>
      <c r="D919" s="336">
        <v>20125043.5</v>
      </c>
      <c r="E919" s="186"/>
      <c r="F919" s="77"/>
      <c r="G919" s="7"/>
    </row>
    <row r="920" spans="2:7" ht="15.75" x14ac:dyDescent="0.25">
      <c r="B920" s="198">
        <v>2</v>
      </c>
      <c r="C920" s="197" t="s">
        <v>55</v>
      </c>
      <c r="D920" s="57">
        <f>F641+F654+F671+F679+F698+F725+F732+F756+F766+F777+F787</f>
        <v>3956873</v>
      </c>
      <c r="E920" s="186"/>
      <c r="F920" s="77"/>
      <c r="G920" s="21"/>
    </row>
    <row r="921" spans="2:7" ht="15.75" x14ac:dyDescent="0.25">
      <c r="B921" s="198">
        <v>3</v>
      </c>
      <c r="C921" s="197" t="s">
        <v>54</v>
      </c>
      <c r="D921" s="57">
        <v>765809.5</v>
      </c>
      <c r="E921" s="258"/>
      <c r="F921" s="259"/>
      <c r="G921" s="7"/>
    </row>
    <row r="922" spans="2:7" ht="15.75" x14ac:dyDescent="0.25">
      <c r="B922" s="198">
        <v>4</v>
      </c>
      <c r="C922" s="197" t="s">
        <v>132</v>
      </c>
      <c r="D922" s="57">
        <f>F690+F717+F747+F758+F769+F793</f>
        <v>1995525</v>
      </c>
      <c r="E922" s="186"/>
      <c r="F922" s="77"/>
      <c r="G922" s="7"/>
    </row>
    <row r="923" spans="2:7" ht="15.75" x14ac:dyDescent="0.25">
      <c r="B923" s="198">
        <v>5</v>
      </c>
      <c r="C923" s="197" t="s">
        <v>53</v>
      </c>
      <c r="D923" s="57">
        <f>F812+F856+F870+F876+F883+F896+F904+F913</f>
        <v>11610724</v>
      </c>
      <c r="E923" s="260"/>
      <c r="F923" s="77"/>
      <c r="G923" s="7"/>
    </row>
    <row r="924" spans="2:7" ht="15.75" x14ac:dyDescent="0.25">
      <c r="B924" s="261"/>
      <c r="C924" s="262" t="s">
        <v>57</v>
      </c>
      <c r="D924" s="335">
        <f>SUM(D919:D923)</f>
        <v>38453975</v>
      </c>
      <c r="E924" s="263"/>
      <c r="F924" s="77"/>
      <c r="G924" s="7"/>
    </row>
    <row r="925" spans="2:7" ht="15.75" x14ac:dyDescent="0.25">
      <c r="B925" s="77"/>
      <c r="C925" s="77"/>
      <c r="D925" s="77"/>
      <c r="E925" s="77"/>
      <c r="F925" s="77"/>
      <c r="G925" s="7"/>
    </row>
    <row r="926" spans="2:7" x14ac:dyDescent="0.25">
      <c r="B926" s="329"/>
      <c r="C926" s="329"/>
      <c r="D926" s="329"/>
      <c r="E926" s="329"/>
      <c r="F926" s="329"/>
    </row>
  </sheetData>
  <mergeCells count="13">
    <mergeCell ref="B331:C331"/>
    <mergeCell ref="C168:C169"/>
    <mergeCell ref="B4:F4"/>
    <mergeCell ref="B5:B6"/>
    <mergeCell ref="C5:C6"/>
    <mergeCell ref="B7:C7"/>
    <mergeCell ref="B329:B330"/>
    <mergeCell ref="C329:C330"/>
    <mergeCell ref="B917:E917"/>
    <mergeCell ref="B789:F791"/>
    <mergeCell ref="B637:B638"/>
    <mergeCell ref="C637:C638"/>
    <mergeCell ref="B639:C6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2026-01-09T09:52:53Z</dcterms:modified>
</cp:coreProperties>
</file>