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Q15" i="6" l="1"/>
  <c r="C15" i="6" s="1"/>
  <c r="K15" i="6"/>
  <c r="E15" i="6"/>
  <c r="C13" i="12"/>
  <c r="C12" i="12"/>
  <c r="C11" i="12"/>
  <c r="C10" i="12"/>
  <c r="C9" i="12"/>
  <c r="C8" i="12"/>
  <c r="C7" i="12"/>
  <c r="C6" i="12"/>
  <c r="C5" i="12"/>
  <c r="C4" i="12"/>
  <c r="D15" i="6" l="1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5" i="12"/>
  <c r="C14" i="12"/>
  <c r="C16" i="12"/>
  <c r="K14" i="6" l="1"/>
  <c r="D14" i="6" s="1"/>
  <c r="C14" i="6"/>
  <c r="Q14" i="6"/>
  <c r="E14" i="6"/>
  <c r="K13" i="6" l="1"/>
  <c r="D13" i="6" s="1"/>
  <c r="C13" i="6"/>
  <c r="Q13" i="6"/>
  <c r="E13" i="6"/>
  <c r="K12" i="6" l="1"/>
  <c r="D12" i="6" s="1"/>
  <c r="E12" i="6"/>
  <c r="C12" i="6" s="1"/>
  <c r="Q12" i="6"/>
  <c r="K11" i="6" l="1"/>
  <c r="Q11" i="6"/>
  <c r="E11" i="6"/>
  <c r="C11" i="6" l="1"/>
  <c r="D11" i="6"/>
  <c r="K10" i="6" l="1"/>
  <c r="Q10" i="6"/>
  <c r="E10" i="6"/>
  <c r="C10" i="6" l="1"/>
  <c r="D10" i="6"/>
  <c r="E6" i="6"/>
  <c r="K6" i="6"/>
  <c r="E7" i="6"/>
  <c r="K7" i="6"/>
  <c r="E8" i="6"/>
  <c r="K8" i="6"/>
  <c r="E9" i="6"/>
  <c r="K9" i="6"/>
  <c r="Q9" i="6" l="1"/>
  <c r="C9" i="6" l="1"/>
  <c r="D9" i="6"/>
  <c r="Q8" i="6"/>
  <c r="D8" i="6" s="1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D7" i="6" s="1"/>
  <c r="C7" i="6" s="1"/>
  <c r="Q6" i="6" l="1"/>
  <c r="C6" i="6" l="1"/>
  <c r="D6" i="6"/>
  <c r="D18" i="6" s="1"/>
  <c r="C18" i="6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s="1"/>
  <c r="Q18" i="6" l="1"/>
  <c r="Q44" i="6"/>
  <c r="C44" i="6" s="1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<sst xmlns="http://schemas.openxmlformats.org/spreadsheetml/2006/main" count="984" uniqueCount="898">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</sst>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0" fillId="2" borderId="0" xfId="0" applyNumberFormat="1" applyFont="1" applyFill="1"/>
    <xf numFmtId="164" fontId="32" fillId="34" borderId="10" xfId="1" applyNumberFormat="1" applyFont="1" applyFill="1" applyBorder="1" applyProtection="1">
      <protection hidden="1"/>
    </xf>
    <xf numFmtId="0" fontId="17" fillId="39" borderId="24" xfId="0" applyFont="1" applyFill="1" applyBorder="1" applyAlignment="1" applyProtection="1">
      <alignment horizontal="center" wrapText="1"/>
      <protection hidden="1"/>
    </xf>
    <xf numFmtId="3" fontId="35" fillId="38" borderId="23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0" fontId="0" fillId="0" borderId="10" xfId="0" applyFont="1" applyBorder="1" applyAlignment="1">
      <alignment wrapText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S5" sqref="S5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76" t="s">
        <v>609</v>
      </c>
      <c r="E1" s="72"/>
      <c r="F1" s="70"/>
      <c r="G1" s="70"/>
      <c r="H1" s="70"/>
      <c r="I1" s="70"/>
      <c r="J1" s="150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77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78"/>
      <c r="B3" s="178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78"/>
      <c r="B4" s="178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79"/>
      <c r="B5" s="179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67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9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9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75">
        <v>2022</v>
      </c>
      <c r="B6" s="86" t="s">
        <v>878</v>
      </c>
      <c r="C6" s="87">
        <f>E6+K6+Q6</f>
        <v>1001479.11</v>
      </c>
      <c r="D6" s="87">
        <f t="shared" ref="D6:D15" si="0">E6+K6+Q6</f>
        <v>1001479.11</v>
      </c>
      <c r="E6" s="87">
        <f t="shared" ref="E6:E11" si="1">F6+G6+H6+I6+J6</f>
        <v>121562.11</v>
      </c>
      <c r="F6" s="87">
        <v>121562.11</v>
      </c>
      <c r="G6" s="87"/>
      <c r="H6" s="87"/>
      <c r="I6" s="87"/>
      <c r="J6" s="87"/>
      <c r="K6" s="87">
        <f t="shared" ref="K6:K11" si="2">L6+M6+N6+O6+P6</f>
        <v>725582.04</v>
      </c>
      <c r="L6" s="87">
        <v>725582.04</v>
      </c>
      <c r="M6" s="87"/>
      <c r="N6" s="87"/>
      <c r="O6" s="87"/>
      <c r="P6" s="87"/>
      <c r="Q6" s="87">
        <f t="shared" ref="Q6:Q11" si="3">R6+S6+T6+U6+V6</f>
        <v>154334.96</v>
      </c>
      <c r="R6" s="87">
        <v>154334.96</v>
      </c>
      <c r="S6" s="87"/>
      <c r="T6" s="87"/>
      <c r="U6" s="87"/>
      <c r="V6" s="87"/>
    </row>
    <row r="7" spans="1:22" x14ac:dyDescent="0.25">
      <c r="A7" s="175"/>
      <c r="B7" s="86" t="s">
        <v>879</v>
      </c>
      <c r="C7" s="87">
        <f>D7</f>
        <v>1495633.6600000001</v>
      </c>
      <c r="D7" s="87">
        <f t="shared" si="0"/>
        <v>1495633.6600000001</v>
      </c>
      <c r="E7" s="87">
        <f t="shared" si="1"/>
        <v>269494.5</v>
      </c>
      <c r="F7" s="87">
        <v>124852.15</v>
      </c>
      <c r="G7" s="87">
        <v>69265.2</v>
      </c>
      <c r="H7" s="87">
        <v>26103.06</v>
      </c>
      <c r="I7" s="87">
        <v>49274.09</v>
      </c>
      <c r="J7" s="145"/>
      <c r="K7" s="87">
        <f t="shared" si="2"/>
        <v>948942.47000000009</v>
      </c>
      <c r="L7" s="87">
        <v>821139.38</v>
      </c>
      <c r="M7" s="87">
        <v>108536.42</v>
      </c>
      <c r="N7" s="87">
        <v>19266.669999999998</v>
      </c>
      <c r="O7" s="87"/>
      <c r="P7" s="87"/>
      <c r="Q7" s="87">
        <f t="shared" si="3"/>
        <v>277196.69</v>
      </c>
      <c r="R7" s="87">
        <v>243045.82</v>
      </c>
      <c r="S7" s="87">
        <v>25817.54</v>
      </c>
      <c r="T7" s="87">
        <v>8333.33</v>
      </c>
      <c r="U7" s="87"/>
      <c r="V7" s="87"/>
    </row>
    <row r="8" spans="1:22" x14ac:dyDescent="0.25">
      <c r="A8" s="175"/>
      <c r="B8" s="86" t="s">
        <v>880</v>
      </c>
      <c r="C8" s="87">
        <f>D8</f>
        <v>1233672.83</v>
      </c>
      <c r="D8" s="87">
        <f t="shared" si="0"/>
        <v>1233672.83</v>
      </c>
      <c r="E8" s="87">
        <f t="shared" si="1"/>
        <v>219518.13</v>
      </c>
      <c r="F8" s="87">
        <v>124160.9</v>
      </c>
      <c r="G8" s="87">
        <v>67378.84</v>
      </c>
      <c r="H8" s="87">
        <v>22978.39</v>
      </c>
      <c r="I8" s="87">
        <v>5000</v>
      </c>
      <c r="J8" s="145"/>
      <c r="K8" s="87">
        <f t="shared" si="2"/>
        <v>819896.54</v>
      </c>
      <c r="L8" s="87">
        <v>726399.35</v>
      </c>
      <c r="M8" s="87">
        <v>86846.88</v>
      </c>
      <c r="N8" s="87">
        <v>6650.31</v>
      </c>
      <c r="O8" s="87"/>
      <c r="P8" s="87"/>
      <c r="Q8" s="87">
        <f t="shared" si="3"/>
        <v>194258.16</v>
      </c>
      <c r="R8" s="87">
        <v>165779.88</v>
      </c>
      <c r="S8" s="87">
        <v>17143.21</v>
      </c>
      <c r="T8" s="87">
        <v>3285.07</v>
      </c>
      <c r="U8" s="87">
        <v>8050</v>
      </c>
      <c r="V8" s="87"/>
    </row>
    <row r="9" spans="1:22" x14ac:dyDescent="0.25">
      <c r="A9" s="175"/>
      <c r="B9" s="86" t="s">
        <v>881</v>
      </c>
      <c r="C9" s="87">
        <f t="shared" ref="C9:C15" si="4">E9+K9+Q9</f>
        <v>1268371.78</v>
      </c>
      <c r="D9" s="87">
        <f t="shared" si="0"/>
        <v>1268371.78</v>
      </c>
      <c r="E9" s="87">
        <f t="shared" si="1"/>
        <v>287364.05000000005</v>
      </c>
      <c r="F9" s="87">
        <v>132279.79</v>
      </c>
      <c r="G9" s="87">
        <v>9221.36</v>
      </c>
      <c r="H9" s="87">
        <v>10886.99</v>
      </c>
      <c r="I9" s="87">
        <v>134975.91</v>
      </c>
      <c r="J9" s="145"/>
      <c r="K9" s="87">
        <f t="shared" si="2"/>
        <v>753098.92</v>
      </c>
      <c r="L9" s="87">
        <v>727978.02</v>
      </c>
      <c r="M9" s="87">
        <v>19020.02</v>
      </c>
      <c r="N9" s="87">
        <v>6100.88</v>
      </c>
      <c r="O9" s="87"/>
      <c r="P9" s="87"/>
      <c r="Q9" s="87">
        <f t="shared" si="3"/>
        <v>227908.81000000003</v>
      </c>
      <c r="R9" s="87">
        <v>161061.88</v>
      </c>
      <c r="S9" s="87">
        <v>65465.33</v>
      </c>
      <c r="T9" s="87">
        <v>881.6</v>
      </c>
      <c r="U9" s="87">
        <v>500</v>
      </c>
      <c r="V9" s="87"/>
    </row>
    <row r="10" spans="1:22" x14ac:dyDescent="0.25">
      <c r="A10" s="175"/>
      <c r="B10" s="86" t="s">
        <v>882</v>
      </c>
      <c r="C10" s="87">
        <f t="shared" si="4"/>
        <v>2073589.27</v>
      </c>
      <c r="D10" s="87">
        <f t="shared" si="0"/>
        <v>2073589.27</v>
      </c>
      <c r="E10" s="87">
        <f t="shared" si="1"/>
        <v>866820.34</v>
      </c>
      <c r="F10" s="87">
        <v>131404.92000000001</v>
      </c>
      <c r="G10" s="87">
        <v>183195.1</v>
      </c>
      <c r="H10" s="87">
        <v>16329.36</v>
      </c>
      <c r="I10" s="87">
        <v>128661.05</v>
      </c>
      <c r="J10" s="145">
        <v>407229.91</v>
      </c>
      <c r="K10" s="87">
        <f t="shared" si="2"/>
        <v>921956.03999999992</v>
      </c>
      <c r="L10" s="87">
        <v>862153.83</v>
      </c>
      <c r="M10" s="87">
        <v>44211.48</v>
      </c>
      <c r="N10" s="87"/>
      <c r="O10" s="87"/>
      <c r="P10" s="87">
        <v>15590.73</v>
      </c>
      <c r="Q10" s="87">
        <f t="shared" si="3"/>
        <v>284812.89</v>
      </c>
      <c r="R10" s="87">
        <v>180630.51</v>
      </c>
      <c r="S10" s="87">
        <v>36837.230000000003</v>
      </c>
      <c r="T10" s="87">
        <v>4245.1499999999996</v>
      </c>
      <c r="U10" s="87">
        <v>38100</v>
      </c>
      <c r="V10" s="87">
        <v>25000</v>
      </c>
    </row>
    <row r="11" spans="1:22" x14ac:dyDescent="0.25">
      <c r="A11" s="175"/>
      <c r="B11" s="86" t="s">
        <v>883</v>
      </c>
      <c r="C11" s="87">
        <f t="shared" si="4"/>
        <v>2093355.4699999997</v>
      </c>
      <c r="D11" s="87">
        <f t="shared" si="0"/>
        <v>2093355.4699999997</v>
      </c>
      <c r="E11" s="87">
        <f t="shared" si="1"/>
        <v>744636.59</v>
      </c>
      <c r="F11" s="87">
        <v>126272.95</v>
      </c>
      <c r="G11" s="87">
        <v>107123.27</v>
      </c>
      <c r="H11" s="87">
        <v>16461.8</v>
      </c>
      <c r="I11" s="87">
        <v>8360</v>
      </c>
      <c r="J11" s="145">
        <v>486418.57</v>
      </c>
      <c r="K11" s="87">
        <f t="shared" si="2"/>
        <v>1033985.27</v>
      </c>
      <c r="L11" s="87">
        <v>860061.74</v>
      </c>
      <c r="M11" s="87">
        <v>123701.9</v>
      </c>
      <c r="N11" s="87">
        <v>18382.16</v>
      </c>
      <c r="O11" s="87">
        <v>0</v>
      </c>
      <c r="P11" s="87">
        <v>31839.47</v>
      </c>
      <c r="Q11" s="87">
        <f t="shared" si="3"/>
        <v>314733.61</v>
      </c>
      <c r="R11" s="87">
        <v>176090.62</v>
      </c>
      <c r="S11" s="87">
        <v>72018.570000000007</v>
      </c>
      <c r="T11" s="87">
        <v>2796.58</v>
      </c>
      <c r="U11" s="87">
        <v>15300</v>
      </c>
      <c r="V11" s="87">
        <v>48527.839999999997</v>
      </c>
    </row>
    <row r="12" spans="1:22" x14ac:dyDescent="0.25">
      <c r="A12" s="175"/>
      <c r="B12" s="86" t="s">
        <v>887</v>
      </c>
      <c r="C12" s="87">
        <f t="shared" si="4"/>
        <v>2072470.94</v>
      </c>
      <c r="D12" s="87">
        <f t="shared" si="0"/>
        <v>2072470.94</v>
      </c>
      <c r="E12" s="87">
        <f>F12+G12+H12+I12+J12</f>
        <v>940019.33</v>
      </c>
      <c r="F12" s="87">
        <v>131049.26</v>
      </c>
      <c r="G12" s="87">
        <v>98476.5</v>
      </c>
      <c r="H12" s="87">
        <v>40835.089999999997</v>
      </c>
      <c r="I12" s="87">
        <v>140251.13</v>
      </c>
      <c r="J12" s="145">
        <v>529407.35</v>
      </c>
      <c r="K12" s="87">
        <f>L12+M12+N12+O12+P12</f>
        <v>868345.04</v>
      </c>
      <c r="L12" s="87">
        <v>739510.97</v>
      </c>
      <c r="M12" s="87">
        <v>76812.05</v>
      </c>
      <c r="N12" s="87">
        <v>2022.02</v>
      </c>
      <c r="O12" s="87">
        <v>0</v>
      </c>
      <c r="P12" s="87">
        <v>50000</v>
      </c>
      <c r="Q12" s="87">
        <f>R12+S12+T12+U12+V12</f>
        <v>264106.56999999995</v>
      </c>
      <c r="R12" s="87">
        <v>159085.57</v>
      </c>
      <c r="S12" s="87">
        <v>88292.17</v>
      </c>
      <c r="T12" s="87">
        <v>4228.83</v>
      </c>
      <c r="U12" s="87">
        <v>12500</v>
      </c>
      <c r="V12" s="87">
        <v>0</v>
      </c>
    </row>
    <row r="13" spans="1:22" x14ac:dyDescent="0.25">
      <c r="A13" s="175"/>
      <c r="B13" s="86" t="s">
        <v>888</v>
      </c>
      <c r="C13" s="87">
        <f t="shared" si="4"/>
        <v>1413500.28</v>
      </c>
      <c r="D13" s="87">
        <f t="shared" si="0"/>
        <v>1413500.28</v>
      </c>
      <c r="E13" s="87">
        <f>F13+G13+H13+I13+J13</f>
        <v>722452.99</v>
      </c>
      <c r="F13" s="87">
        <v>0</v>
      </c>
      <c r="G13" s="87">
        <v>79519.27</v>
      </c>
      <c r="H13" s="87">
        <v>16918.34</v>
      </c>
      <c r="I13" s="87">
        <v>139067.59</v>
      </c>
      <c r="J13" s="145">
        <v>486947.79</v>
      </c>
      <c r="K13" s="87">
        <f>L13+M13+N13+O13+P13</f>
        <v>562307.83999999997</v>
      </c>
      <c r="L13" s="87">
        <v>384630.98</v>
      </c>
      <c r="M13" s="87">
        <v>0</v>
      </c>
      <c r="N13" s="87">
        <v>0</v>
      </c>
      <c r="O13" s="87">
        <v>90650</v>
      </c>
      <c r="P13" s="87">
        <v>87026.86</v>
      </c>
      <c r="Q13" s="87">
        <f>R13+S13+T13+U13+V13</f>
        <v>128739.45</v>
      </c>
      <c r="R13" s="87">
        <v>0</v>
      </c>
      <c r="S13" s="151">
        <v>118233.84</v>
      </c>
      <c r="T13" s="151">
        <v>2989.27</v>
      </c>
      <c r="U13" s="151">
        <v>0</v>
      </c>
      <c r="V13" s="87">
        <v>7516.34</v>
      </c>
    </row>
    <row r="14" spans="1:22" x14ac:dyDescent="0.25">
      <c r="A14" s="175"/>
      <c r="B14" s="86" t="s">
        <v>889</v>
      </c>
      <c r="C14" s="87">
        <f t="shared" si="4"/>
        <v>2194224.8200000003</v>
      </c>
      <c r="D14" s="87">
        <f t="shared" si="0"/>
        <v>2194224.8200000003</v>
      </c>
      <c r="E14" s="87">
        <f>F14+G14+H14+I14+J14</f>
        <v>819969.92999999993</v>
      </c>
      <c r="F14" s="87">
        <v>249590.08</v>
      </c>
      <c r="G14" s="87">
        <v>103902.9</v>
      </c>
      <c r="H14" s="87">
        <v>30696.05</v>
      </c>
      <c r="I14" s="87">
        <v>14350</v>
      </c>
      <c r="J14" s="145">
        <v>421430.9</v>
      </c>
      <c r="K14" s="87">
        <f>L14+M14+N14+O14+P14</f>
        <v>947549.88</v>
      </c>
      <c r="L14" s="87">
        <v>942422.26</v>
      </c>
      <c r="M14" s="87">
        <v>-3308.38</v>
      </c>
      <c r="N14" s="87">
        <v>1086</v>
      </c>
      <c r="O14" s="87">
        <v>7350</v>
      </c>
      <c r="P14" s="87">
        <v>0</v>
      </c>
      <c r="Q14" s="87">
        <f>R14+S14+T14+U14+V14</f>
        <v>426705.01</v>
      </c>
      <c r="R14" s="87">
        <v>343521.43</v>
      </c>
      <c r="S14" s="87">
        <v>57230.59</v>
      </c>
      <c r="T14" s="87">
        <v>4702.99</v>
      </c>
      <c r="U14" s="87">
        <v>21250</v>
      </c>
      <c r="V14" s="87">
        <v>0</v>
      </c>
    </row>
    <row r="15" spans="1:22" x14ac:dyDescent="0.25">
      <c r="A15" s="175"/>
      <c r="B15" s="86" t="s">
        <v>884</v>
      </c>
      <c r="C15" s="87">
        <f t="shared" si="4"/>
        <v>3192269.96</v>
      </c>
      <c r="D15" s="87">
        <f t="shared" si="0"/>
        <v>3192269.96</v>
      </c>
      <c r="E15" s="87">
        <f>F15+G15+H15+I15+J15</f>
        <v>1152197.3399999999</v>
      </c>
      <c r="F15" s="87">
        <v>123769.29</v>
      </c>
      <c r="G15" s="87">
        <v>87259.66</v>
      </c>
      <c r="H15" s="87">
        <v>16262.04</v>
      </c>
      <c r="I15" s="87">
        <v>333649.90000000002</v>
      </c>
      <c r="J15" s="145">
        <v>591256.44999999995</v>
      </c>
      <c r="K15" s="87">
        <f>L15+M15+N15+O15+P15</f>
        <v>234607.61999999997</v>
      </c>
      <c r="L15" s="87">
        <v>165634.62</v>
      </c>
      <c r="M15" s="87">
        <v>62754.239999999998</v>
      </c>
      <c r="N15" s="87">
        <v>2837.58</v>
      </c>
      <c r="O15" s="87">
        <v>1000</v>
      </c>
      <c r="P15" s="87">
        <v>2381.1799999999998</v>
      </c>
      <c r="Q15" s="87">
        <f>R15+S15+T15+U15+V15</f>
        <v>1805465</v>
      </c>
      <c r="R15" s="87">
        <v>1609691.59</v>
      </c>
      <c r="S15" s="87">
        <v>162020.26</v>
      </c>
      <c r="T15" s="87">
        <v>14512.21</v>
      </c>
      <c r="U15" s="87">
        <v>0</v>
      </c>
      <c r="V15" s="87">
        <v>19240.939999999999</v>
      </c>
    </row>
    <row r="16" spans="1:22" x14ac:dyDescent="0.25">
      <c r="A16" s="175"/>
      <c r="B16" s="86" t="s">
        <v>885</v>
      </c>
      <c r="C16" s="87"/>
      <c r="D16" s="87"/>
      <c r="E16" s="87"/>
      <c r="F16" s="87"/>
      <c r="G16" s="87"/>
      <c r="H16" s="87"/>
      <c r="I16" s="87"/>
      <c r="J16" s="145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spans="1:22" x14ac:dyDescent="0.25">
      <c r="A17" s="175"/>
      <c r="B17" s="86" t="s">
        <v>886</v>
      </c>
      <c r="C17" s="87"/>
      <c r="D17" s="87"/>
      <c r="E17" s="87"/>
      <c r="F17" s="87"/>
      <c r="G17" s="87"/>
      <c r="H17" s="87"/>
      <c r="I17" s="87"/>
      <c r="J17" s="145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x14ac:dyDescent="0.25">
      <c r="A18" s="175"/>
      <c r="B18" s="89" t="s">
        <v>892</v>
      </c>
      <c r="C18" s="166">
        <f>SUM(C6:C17)</f>
        <v>18038568.120000001</v>
      </c>
      <c r="D18" s="91">
        <f>SUM(D6:D17)</f>
        <v>18038568.120000001</v>
      </c>
      <c r="E18" s="91">
        <f>SUM(E6:E17)</f>
        <v>6144035.3099999996</v>
      </c>
      <c r="F18" s="91">
        <f t="shared" ref="F18:V18" si="5">SUM(F6:F17)</f>
        <v>1264941.4500000002</v>
      </c>
      <c r="G18" s="91">
        <f t="shared" si="5"/>
        <v>805342.10000000009</v>
      </c>
      <c r="H18" s="91">
        <f t="shared" si="5"/>
        <v>197471.12</v>
      </c>
      <c r="I18" s="91">
        <f t="shared" si="5"/>
        <v>953589.67</v>
      </c>
      <c r="J18" s="91">
        <f t="shared" si="5"/>
        <v>2922690.9699999997</v>
      </c>
      <c r="K18" s="91">
        <f>SUM(K6:K17)</f>
        <v>7816271.6600000001</v>
      </c>
      <c r="L18" s="91">
        <f t="shared" si="5"/>
        <v>6955513.1900000004</v>
      </c>
      <c r="M18" s="91">
        <f t="shared" si="5"/>
        <v>518574.60999999993</v>
      </c>
      <c r="N18" s="91">
        <f t="shared" si="5"/>
        <v>56345.62</v>
      </c>
      <c r="O18" s="91">
        <f t="shared" si="5"/>
        <v>99000</v>
      </c>
      <c r="P18" s="91">
        <f t="shared" si="5"/>
        <v>186838.24</v>
      </c>
      <c r="Q18" s="91">
        <f t="shared" si="5"/>
        <v>4078261.15</v>
      </c>
      <c r="R18" s="91">
        <f t="shared" si="5"/>
        <v>3193242.26</v>
      </c>
      <c r="S18" s="91">
        <f t="shared" si="5"/>
        <v>643058.74</v>
      </c>
      <c r="T18" s="91">
        <f t="shared" si="5"/>
        <v>45975.030000000006</v>
      </c>
      <c r="U18" s="91">
        <f t="shared" si="5"/>
        <v>95700</v>
      </c>
      <c r="V18" s="91">
        <f t="shared" si="5"/>
        <v>100285.12</v>
      </c>
    </row>
    <row r="19" spans="1:22" x14ac:dyDescent="0.25">
      <c r="A19" s="172"/>
      <c r="B19" s="86"/>
      <c r="C19" s="87"/>
      <c r="D19" s="87"/>
      <c r="E19" s="136"/>
      <c r="F19" s="139"/>
      <c r="G19" s="87"/>
      <c r="H19" s="87"/>
      <c r="I19" s="87"/>
      <c r="J19" s="87"/>
      <c r="K19" s="135"/>
      <c r="L19" s="87"/>
      <c r="M19" s="87"/>
      <c r="N19" s="87"/>
      <c r="O19" s="87"/>
      <c r="P19" s="87"/>
      <c r="Q19" s="136"/>
      <c r="R19" s="87"/>
      <c r="S19" s="87"/>
      <c r="T19" s="87"/>
      <c r="U19" s="87"/>
      <c r="V19" s="87"/>
    </row>
    <row r="20" spans="1:22" x14ac:dyDescent="0.25">
      <c r="A20" s="172"/>
      <c r="B20" s="86"/>
      <c r="C20" s="87"/>
      <c r="D20" s="87"/>
      <c r="E20" s="136"/>
      <c r="F20" s="139"/>
      <c r="G20" s="87"/>
      <c r="H20" s="87"/>
      <c r="I20" s="87"/>
      <c r="J20" s="87"/>
      <c r="K20" s="135"/>
      <c r="L20" s="87"/>
      <c r="M20" s="87"/>
      <c r="N20" s="87"/>
      <c r="O20" s="87"/>
      <c r="P20" s="87"/>
      <c r="Q20" s="136"/>
      <c r="R20" s="87"/>
      <c r="S20" s="87"/>
      <c r="T20" s="87"/>
      <c r="U20" s="87"/>
      <c r="V20" s="87"/>
    </row>
    <row r="21" spans="1:22" x14ac:dyDescent="0.25">
      <c r="A21" s="172"/>
      <c r="C21" s="87"/>
      <c r="D21" s="87"/>
      <c r="E21" s="136"/>
      <c r="F21" s="139"/>
      <c r="G21" s="87"/>
      <c r="H21" s="87"/>
      <c r="I21" s="87"/>
      <c r="J21" s="87"/>
      <c r="K21" s="135"/>
      <c r="L21" s="87"/>
      <c r="M21" s="87"/>
      <c r="N21" s="87"/>
      <c r="O21" s="87"/>
      <c r="P21" s="87"/>
      <c r="Q21" s="136"/>
      <c r="R21" s="87"/>
      <c r="S21" s="87"/>
      <c r="T21" s="87"/>
      <c r="U21" s="87"/>
      <c r="V21" s="87"/>
    </row>
    <row r="22" spans="1:22" x14ac:dyDescent="0.25">
      <c r="A22" s="172"/>
      <c r="B22" s="86"/>
      <c r="C22" s="87"/>
      <c r="D22" s="87"/>
      <c r="E22" s="136"/>
      <c r="F22" s="143"/>
      <c r="G22" s="87"/>
      <c r="H22" s="87"/>
      <c r="I22" s="87"/>
      <c r="J22" s="87"/>
      <c r="K22" s="135"/>
      <c r="L22" s="87"/>
      <c r="M22" s="87"/>
      <c r="N22" s="87"/>
      <c r="O22" s="87"/>
      <c r="P22" s="87"/>
      <c r="Q22" s="136"/>
      <c r="R22" s="87"/>
      <c r="S22" s="87"/>
      <c r="T22" s="87"/>
      <c r="U22" s="87"/>
      <c r="V22" s="87"/>
    </row>
    <row r="23" spans="1:22" x14ac:dyDescent="0.25">
      <c r="A23" s="172"/>
      <c r="B23" s="86"/>
      <c r="C23" s="87"/>
      <c r="D23" s="87"/>
      <c r="E23" s="136"/>
      <c r="F23" s="139"/>
      <c r="G23" s="87"/>
      <c r="H23" s="87"/>
      <c r="I23" s="87"/>
      <c r="J23" s="87"/>
      <c r="K23" s="135"/>
      <c r="L23" s="87"/>
      <c r="M23" s="87"/>
      <c r="N23" s="87"/>
      <c r="O23" s="87"/>
      <c r="P23" s="87"/>
      <c r="Q23" s="136"/>
      <c r="R23" s="87"/>
      <c r="S23" s="87"/>
      <c r="T23" s="87"/>
      <c r="U23" s="87"/>
      <c r="V23" s="87"/>
    </row>
    <row r="24" spans="1:22" x14ac:dyDescent="0.25">
      <c r="A24" s="172"/>
      <c r="B24" s="86"/>
      <c r="C24" s="87"/>
      <c r="D24" s="87"/>
      <c r="E24" s="136"/>
      <c r="F24" s="139"/>
      <c r="G24" s="87"/>
      <c r="H24" s="87"/>
      <c r="I24" s="87"/>
      <c r="J24" s="87"/>
      <c r="K24" s="135"/>
      <c r="L24" s="87"/>
      <c r="M24" s="87"/>
      <c r="N24" s="87"/>
      <c r="O24" s="87"/>
      <c r="P24" s="87"/>
      <c r="Q24" s="136"/>
      <c r="R24" s="87"/>
      <c r="S24" s="87"/>
      <c r="T24" s="87"/>
      <c r="U24" s="87"/>
      <c r="V24" s="87"/>
    </row>
    <row r="25" spans="1:22" x14ac:dyDescent="0.25">
      <c r="A25" s="172"/>
      <c r="B25" s="86"/>
      <c r="C25" s="87"/>
      <c r="D25" s="87"/>
      <c r="E25" s="136"/>
      <c r="F25" s="140"/>
      <c r="G25" s="87"/>
      <c r="H25" s="87"/>
      <c r="I25" s="87"/>
      <c r="J25" s="87"/>
      <c r="K25" s="135"/>
      <c r="L25" s="87"/>
      <c r="M25" s="87"/>
      <c r="N25" s="87"/>
      <c r="O25" s="87"/>
      <c r="P25" s="87"/>
      <c r="Q25" s="136"/>
      <c r="R25" s="87"/>
      <c r="S25" s="87"/>
      <c r="T25" s="87"/>
      <c r="U25" s="87"/>
      <c r="V25" s="87"/>
    </row>
    <row r="26" spans="1:22" x14ac:dyDescent="0.25">
      <c r="A26" s="172"/>
      <c r="B26" s="86"/>
      <c r="C26" s="87"/>
      <c r="D26" s="87"/>
      <c r="E26" s="136"/>
      <c r="F26" s="144"/>
      <c r="G26" s="87"/>
      <c r="H26" s="87"/>
      <c r="I26" s="87"/>
      <c r="J26" s="87"/>
      <c r="K26" s="135"/>
      <c r="L26" s="87"/>
      <c r="M26" s="87"/>
      <c r="N26" s="87"/>
      <c r="O26" s="87"/>
      <c r="P26" s="87"/>
      <c r="Q26" s="136"/>
      <c r="R26" s="87"/>
      <c r="S26" s="87"/>
      <c r="T26" s="87"/>
      <c r="U26" s="87"/>
      <c r="V26" s="87"/>
    </row>
    <row r="27" spans="1:22" x14ac:dyDescent="0.25">
      <c r="A27" s="172"/>
      <c r="B27" s="86"/>
      <c r="C27" s="87"/>
      <c r="D27" s="87"/>
      <c r="E27" s="136"/>
      <c r="F27" s="139"/>
      <c r="G27" s="87"/>
      <c r="H27" s="87"/>
      <c r="I27" s="87"/>
      <c r="J27" s="87"/>
      <c r="K27" s="135"/>
      <c r="L27" s="87"/>
      <c r="M27" s="87"/>
      <c r="N27" s="87"/>
      <c r="O27" s="87"/>
      <c r="P27" s="87"/>
      <c r="Q27" s="136"/>
      <c r="R27" s="87"/>
      <c r="S27" s="87"/>
      <c r="T27" s="87"/>
      <c r="U27" s="87"/>
      <c r="V27" s="87"/>
    </row>
    <row r="28" spans="1:22" x14ac:dyDescent="0.25">
      <c r="A28" s="173"/>
      <c r="B28" s="86"/>
      <c r="C28" s="87"/>
      <c r="D28" s="87"/>
      <c r="E28" s="136"/>
      <c r="F28" s="141"/>
      <c r="G28" s="88"/>
      <c r="H28" s="88"/>
      <c r="I28" s="88"/>
      <c r="J28" s="88"/>
      <c r="K28" s="135"/>
      <c r="L28" s="88"/>
      <c r="M28" s="88"/>
      <c r="N28" s="88"/>
      <c r="O28" s="88"/>
      <c r="P28" s="88"/>
      <c r="Q28" s="136"/>
      <c r="R28" s="88"/>
      <c r="S28" s="88"/>
      <c r="T28" s="88"/>
      <c r="U28" s="88"/>
      <c r="V28" s="88"/>
    </row>
    <row r="29" spans="1:22" x14ac:dyDescent="0.25">
      <c r="A29" s="173"/>
      <c r="B29" s="86"/>
      <c r="C29" s="87"/>
      <c r="D29" s="87"/>
      <c r="E29" s="136"/>
      <c r="F29" s="141"/>
      <c r="G29" s="88"/>
      <c r="H29" s="88"/>
      <c r="I29" s="88"/>
      <c r="J29" s="88"/>
      <c r="K29" s="135"/>
      <c r="L29" s="88"/>
      <c r="M29" s="88"/>
      <c r="N29" s="88"/>
      <c r="O29" s="88"/>
      <c r="P29" s="88"/>
      <c r="Q29" s="136"/>
      <c r="R29" s="88"/>
      <c r="S29" s="88"/>
      <c r="T29" s="88"/>
      <c r="U29" s="88"/>
      <c r="V29" s="88"/>
    </row>
    <row r="30" spans="1:22" x14ac:dyDescent="0.25">
      <c r="A30" s="173"/>
      <c r="B30" s="86"/>
      <c r="C30" s="87"/>
      <c r="D30" s="87"/>
      <c r="E30" s="136"/>
      <c r="F30" s="142"/>
      <c r="G30" s="100"/>
      <c r="H30" s="99"/>
      <c r="I30" s="99"/>
      <c r="J30" s="99"/>
      <c r="K30" s="135"/>
      <c r="L30" s="99"/>
      <c r="M30" s="100"/>
      <c r="N30" s="99"/>
      <c r="O30" s="99"/>
      <c r="P30" s="99"/>
      <c r="Q30" s="136"/>
      <c r="R30" s="99"/>
      <c r="S30" s="100"/>
      <c r="T30" s="99"/>
      <c r="U30" s="99"/>
      <c r="V30" s="99"/>
    </row>
    <row r="31" spans="1:22" s="138" customFormat="1" x14ac:dyDescent="0.25">
      <c r="A31" s="174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6">SUM(T19:T30)</f>
        <v>0</v>
      </c>
      <c r="U31" s="95">
        <f t="shared" si="6"/>
        <v>0</v>
      </c>
      <c r="V31" s="95">
        <f t="shared" si="6"/>
        <v>0</v>
      </c>
    </row>
    <row r="32" spans="1:22" x14ac:dyDescent="0.25">
      <c r="A32" s="172"/>
      <c r="B32" s="86"/>
      <c r="C32" s="87"/>
      <c r="D32" s="87"/>
      <c r="E32" s="136"/>
      <c r="F32" s="87"/>
      <c r="G32" s="87"/>
      <c r="H32" s="87"/>
      <c r="I32" s="87"/>
      <c r="J32" s="87"/>
      <c r="K32" s="87"/>
      <c r="L32" s="130"/>
      <c r="M32" s="130"/>
      <c r="N32" s="130"/>
      <c r="O32" s="130"/>
      <c r="P32" s="130"/>
      <c r="Q32" s="87"/>
      <c r="R32" s="87"/>
      <c r="S32" s="87"/>
      <c r="U32" s="87"/>
      <c r="V32" s="87"/>
    </row>
    <row r="33" spans="1:22" x14ac:dyDescent="0.25">
      <c r="A33" s="172"/>
      <c r="B33" s="86"/>
      <c r="C33" s="87"/>
      <c r="D33" s="87"/>
      <c r="E33" s="136"/>
      <c r="F33" s="87"/>
      <c r="G33" s="92"/>
      <c r="H33" s="92"/>
      <c r="I33" s="92"/>
      <c r="J33" s="87"/>
      <c r="K33" s="87"/>
      <c r="L33" s="131"/>
      <c r="M33" s="132"/>
      <c r="N33" s="132"/>
      <c r="O33" s="132"/>
      <c r="P33" s="131"/>
      <c r="Q33" s="87"/>
      <c r="R33" s="87"/>
      <c r="S33" s="92"/>
      <c r="T33" s="87"/>
      <c r="U33" s="92"/>
      <c r="V33" s="87"/>
    </row>
    <row r="34" spans="1:22" x14ac:dyDescent="0.25">
      <c r="A34" s="172"/>
      <c r="B34" s="86"/>
      <c r="C34" s="87"/>
      <c r="D34" s="87"/>
      <c r="E34" s="136"/>
      <c r="F34" s="87"/>
      <c r="G34" s="92"/>
      <c r="H34" s="92"/>
      <c r="I34" s="92"/>
      <c r="J34" s="87"/>
      <c r="K34" s="87"/>
      <c r="L34" s="131"/>
      <c r="M34" s="132"/>
      <c r="N34" s="132"/>
      <c r="O34" s="132"/>
      <c r="P34" s="131"/>
      <c r="Q34" s="87"/>
      <c r="R34" s="87"/>
      <c r="S34" s="92"/>
      <c r="T34" s="92"/>
      <c r="U34" s="92"/>
      <c r="V34" s="87"/>
    </row>
    <row r="35" spans="1:22" x14ac:dyDescent="0.25">
      <c r="A35" s="172"/>
      <c r="B35" s="86"/>
      <c r="C35" s="87"/>
      <c r="D35" s="87"/>
      <c r="E35" s="136"/>
      <c r="F35" s="87"/>
      <c r="G35" s="87"/>
      <c r="H35" s="87"/>
      <c r="I35" s="87"/>
      <c r="J35" s="87"/>
      <c r="K35" s="87"/>
      <c r="L35" s="131"/>
      <c r="M35" s="131"/>
      <c r="N35" s="131"/>
      <c r="O35" s="131"/>
      <c r="P35" s="131"/>
      <c r="Q35" s="87"/>
      <c r="R35" s="87"/>
      <c r="S35" s="87"/>
      <c r="T35" s="92"/>
      <c r="U35" s="87"/>
      <c r="V35" s="87"/>
    </row>
    <row r="36" spans="1:22" x14ac:dyDescent="0.25">
      <c r="A36" s="172"/>
      <c r="B36" s="86"/>
      <c r="C36" s="87"/>
      <c r="D36" s="87"/>
      <c r="E36" s="136"/>
      <c r="F36" s="87"/>
      <c r="G36" s="87"/>
      <c r="H36" s="87"/>
      <c r="I36" s="87"/>
      <c r="J36" s="87"/>
      <c r="K36" s="87"/>
      <c r="L36" s="131"/>
      <c r="M36" s="131"/>
      <c r="N36" s="131"/>
      <c r="O36" s="131"/>
      <c r="P36" s="131"/>
      <c r="Q36" s="87"/>
      <c r="R36" s="87"/>
      <c r="S36" s="87"/>
      <c r="T36" s="87"/>
      <c r="U36" s="87"/>
      <c r="V36" s="87"/>
    </row>
    <row r="37" spans="1:22" x14ac:dyDescent="0.25">
      <c r="A37" s="172"/>
      <c r="B37" s="86"/>
      <c r="C37" s="87"/>
      <c r="D37" s="87"/>
      <c r="E37" s="136"/>
      <c r="F37" s="87"/>
      <c r="G37" s="87"/>
      <c r="H37" s="87"/>
      <c r="I37" s="87"/>
      <c r="J37" s="87"/>
      <c r="K37" s="87"/>
      <c r="L37" s="131"/>
      <c r="M37" s="131"/>
      <c r="N37" s="131"/>
      <c r="O37" s="131"/>
      <c r="P37" s="131"/>
      <c r="Q37" s="87"/>
      <c r="R37" s="87"/>
      <c r="S37" s="87"/>
      <c r="T37" s="87"/>
      <c r="U37" s="87"/>
      <c r="V37" s="87"/>
    </row>
    <row r="38" spans="1:22" x14ac:dyDescent="0.25">
      <c r="A38" s="172"/>
      <c r="B38" s="86"/>
      <c r="C38" s="87"/>
      <c r="D38" s="87"/>
      <c r="E38" s="136"/>
      <c r="F38" s="87"/>
      <c r="G38" s="87"/>
      <c r="H38" s="87"/>
      <c r="I38" s="87"/>
      <c r="J38" s="87"/>
      <c r="K38" s="87"/>
      <c r="L38" s="131"/>
      <c r="M38" s="131"/>
      <c r="N38" s="131"/>
      <c r="O38" s="131"/>
      <c r="P38" s="131"/>
      <c r="Q38" s="87"/>
      <c r="R38" s="87"/>
      <c r="S38" s="87"/>
      <c r="T38" s="87"/>
      <c r="U38" s="87"/>
      <c r="V38" s="87"/>
    </row>
    <row r="39" spans="1:22" x14ac:dyDescent="0.25">
      <c r="A39" s="172"/>
      <c r="B39" s="86"/>
      <c r="C39" s="87"/>
      <c r="D39" s="87"/>
      <c r="E39" s="136"/>
      <c r="F39" s="87"/>
      <c r="G39" s="87"/>
      <c r="H39" s="87"/>
      <c r="I39" s="87"/>
      <c r="J39" s="87"/>
      <c r="K39" s="87"/>
      <c r="L39" s="133"/>
      <c r="M39" s="133"/>
      <c r="N39" s="133"/>
      <c r="O39" s="133"/>
      <c r="P39" s="133"/>
      <c r="Q39" s="87"/>
      <c r="R39" s="87"/>
      <c r="S39" s="87"/>
      <c r="T39" s="87"/>
      <c r="U39" s="87"/>
      <c r="V39" s="87"/>
    </row>
    <row r="40" spans="1:22" x14ac:dyDescent="0.25">
      <c r="A40" s="172"/>
      <c r="B40" s="86"/>
      <c r="C40" s="87"/>
      <c r="D40" s="87"/>
      <c r="E40" s="136"/>
      <c r="F40" s="87"/>
      <c r="G40" s="87"/>
      <c r="H40" s="87"/>
      <c r="I40" s="87"/>
      <c r="J40" s="87"/>
      <c r="K40" s="87"/>
      <c r="L40" s="131"/>
      <c r="M40" s="131"/>
      <c r="N40" s="131"/>
      <c r="O40" s="131"/>
      <c r="P40" s="131"/>
      <c r="Q40" s="87"/>
      <c r="R40" s="87"/>
      <c r="S40" s="87"/>
      <c r="T40" s="87"/>
      <c r="U40" s="87"/>
      <c r="V40" s="87"/>
    </row>
    <row r="41" spans="1:22" x14ac:dyDescent="0.25">
      <c r="A41" s="173"/>
      <c r="B41" s="86"/>
      <c r="C41" s="87"/>
      <c r="D41" s="87"/>
      <c r="E41" s="136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73"/>
      <c r="B42" s="86"/>
      <c r="C42" s="87"/>
      <c r="D42" s="87"/>
      <c r="E42" s="134"/>
      <c r="F42" s="149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73"/>
      <c r="B43" s="86"/>
      <c r="C43" s="87"/>
      <c r="D43" s="87"/>
      <c r="E43" s="134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74"/>
      <c r="B44" s="93"/>
      <c r="C44" s="94">
        <f t="shared" ref="C44" si="7">E44+K44+Q44</f>
        <v>0</v>
      </c>
      <c r="D44" s="95">
        <f>SUM(D32:D43)</f>
        <v>0</v>
      </c>
      <c r="E44" s="95">
        <f>SUM(F44:J44)</f>
        <v>0</v>
      </c>
      <c r="F44" s="95">
        <f t="shared" ref="F44:J44" si="8">SUM(F32:F43)</f>
        <v>0</v>
      </c>
      <c r="G44" s="95">
        <f t="shared" si="8"/>
        <v>0</v>
      </c>
      <c r="H44" s="95">
        <f t="shared" si="8"/>
        <v>0</v>
      </c>
      <c r="I44" s="95">
        <f t="shared" si="8"/>
        <v>0</v>
      </c>
      <c r="J44" s="95">
        <f t="shared" si="8"/>
        <v>0</v>
      </c>
      <c r="K44" s="95">
        <f>SUM(L44:P44)</f>
        <v>0</v>
      </c>
      <c r="L44" s="95">
        <f t="shared" ref="L44:P44" si="9">SUM(L32:L43)</f>
        <v>0</v>
      </c>
      <c r="M44" s="95">
        <f t="shared" si="9"/>
        <v>0</v>
      </c>
      <c r="N44" s="95">
        <f t="shared" si="9"/>
        <v>0</v>
      </c>
      <c r="O44" s="95">
        <f t="shared" si="9"/>
        <v>0</v>
      </c>
      <c r="P44" s="95">
        <f t="shared" si="9"/>
        <v>0</v>
      </c>
      <c r="Q44" s="95">
        <f>SUM(R44:V44)</f>
        <v>0</v>
      </c>
      <c r="R44" s="95">
        <f t="shared" ref="R44:V44" si="10">SUM(R32:R43)</f>
        <v>0</v>
      </c>
      <c r="S44" s="95">
        <f t="shared" si="10"/>
        <v>0</v>
      </c>
      <c r="T44" s="95">
        <f>SUM(T33:T43)</f>
        <v>0</v>
      </c>
      <c r="U44" s="95">
        <f t="shared" si="10"/>
        <v>0</v>
      </c>
      <c r="V44" s="95">
        <f t="shared" si="10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8"/>
      <c r="V48" s="146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7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7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9525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G22" sqref="G22"/>
    </sheetView>
  </sheetViews>
  <sheetFormatPr defaultColWidth="9.140625"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0">
        <v>2022</v>
      </c>
      <c r="B4" s="86" t="s">
        <v>878</v>
      </c>
      <c r="C4" s="152">
        <f t="shared" ref="C4:C13" si="0">SUM(D4:P4)</f>
        <v>106949.90999999999</v>
      </c>
      <c r="D4" s="153">
        <v>25101.55</v>
      </c>
      <c r="E4" s="154">
        <v>492</v>
      </c>
      <c r="F4" s="154">
        <v>10412.32</v>
      </c>
      <c r="G4" s="152">
        <v>15767.23</v>
      </c>
      <c r="H4" s="152">
        <v>383.81</v>
      </c>
      <c r="I4" s="168">
        <v>5972</v>
      </c>
      <c r="J4" s="169">
        <v>27951.5</v>
      </c>
      <c r="K4" s="170">
        <v>10480</v>
      </c>
      <c r="L4" s="157">
        <v>2831.5</v>
      </c>
      <c r="M4" s="157"/>
      <c r="N4" s="157"/>
      <c r="O4" s="158">
        <v>4176</v>
      </c>
      <c r="P4" s="152">
        <v>3382</v>
      </c>
      <c r="Q4" s="9"/>
    </row>
    <row r="5" spans="1:18" s="3" customFormat="1" ht="18.75" x14ac:dyDescent="0.3">
      <c r="A5" s="180"/>
      <c r="B5" s="86" t="s">
        <v>879</v>
      </c>
      <c r="C5" s="152">
        <f>E5+F5+G5+H5+I5+J5+K5+L5+M5+N5+O5+P5+D5</f>
        <v>135013.75</v>
      </c>
      <c r="D5" s="153">
        <v>35435.67</v>
      </c>
      <c r="E5" s="154">
        <v>100</v>
      </c>
      <c r="F5" s="154">
        <v>10997.96</v>
      </c>
      <c r="G5" s="152">
        <v>4007.67</v>
      </c>
      <c r="H5" s="152">
        <v>494.95</v>
      </c>
      <c r="I5" s="155">
        <v>6350</v>
      </c>
      <c r="J5" s="156">
        <v>30075</v>
      </c>
      <c r="K5" s="155">
        <v>9190</v>
      </c>
      <c r="L5" s="159">
        <v>8962.5</v>
      </c>
      <c r="M5" s="159"/>
      <c r="N5" s="159"/>
      <c r="O5" s="158">
        <v>26449</v>
      </c>
      <c r="P5" s="152">
        <v>2951</v>
      </c>
      <c r="Q5" s="9"/>
    </row>
    <row r="6" spans="1:18" s="3" customFormat="1" ht="18.75" x14ac:dyDescent="0.3">
      <c r="A6" s="180"/>
      <c r="B6" s="86" t="s">
        <v>880</v>
      </c>
      <c r="C6" s="160">
        <f t="shared" si="0"/>
        <v>229419.6</v>
      </c>
      <c r="D6" s="153">
        <v>58931.6</v>
      </c>
      <c r="E6" s="154">
        <v>4543.09</v>
      </c>
      <c r="F6" s="154">
        <v>19018</v>
      </c>
      <c r="G6" s="152">
        <v>39659.85</v>
      </c>
      <c r="H6" s="152">
        <v>716.56</v>
      </c>
      <c r="I6" s="155">
        <v>9878</v>
      </c>
      <c r="J6" s="155">
        <v>26560</v>
      </c>
      <c r="K6" s="155">
        <v>12670</v>
      </c>
      <c r="L6" s="159">
        <v>6805.5</v>
      </c>
      <c r="M6" s="159">
        <v>38008</v>
      </c>
      <c r="N6" s="159"/>
      <c r="O6" s="161">
        <v>5007</v>
      </c>
      <c r="P6" s="152">
        <v>7622</v>
      </c>
      <c r="Q6" s="9"/>
    </row>
    <row r="7" spans="1:18" s="3" customFormat="1" ht="18.75" x14ac:dyDescent="0.3">
      <c r="A7" s="180"/>
      <c r="B7" s="86" t="s">
        <v>881</v>
      </c>
      <c r="C7" s="152">
        <f t="shared" si="0"/>
        <v>175759.74</v>
      </c>
      <c r="D7" s="153">
        <v>63825.32</v>
      </c>
      <c r="E7" s="154">
        <v>45718.63</v>
      </c>
      <c r="F7" s="154">
        <v>9381.7900000000009</v>
      </c>
      <c r="G7" s="152">
        <v>2311</v>
      </c>
      <c r="H7" s="152">
        <v>1444</v>
      </c>
      <c r="I7" s="155">
        <v>5945</v>
      </c>
      <c r="J7" s="155">
        <v>31070</v>
      </c>
      <c r="K7" s="155">
        <v>6110</v>
      </c>
      <c r="L7" s="159">
        <v>6223</v>
      </c>
      <c r="M7" s="159"/>
      <c r="N7" s="159"/>
      <c r="O7" s="161">
        <v>1762</v>
      </c>
      <c r="P7" s="152">
        <v>1969</v>
      </c>
      <c r="Q7" s="9"/>
    </row>
    <row r="8" spans="1:18" s="3" customFormat="1" ht="18.75" x14ac:dyDescent="0.3">
      <c r="A8" s="180"/>
      <c r="B8" s="86" t="s">
        <v>882</v>
      </c>
      <c r="C8" s="152">
        <f t="shared" si="0"/>
        <v>192519.99</v>
      </c>
      <c r="D8" s="153">
        <v>51131.46</v>
      </c>
      <c r="E8" s="154">
        <v>32701.73</v>
      </c>
      <c r="F8" s="154">
        <v>11740.48</v>
      </c>
      <c r="G8" s="152">
        <v>21749.41</v>
      </c>
      <c r="H8" s="152">
        <v>6905.91</v>
      </c>
      <c r="I8" s="155">
        <v>6979</v>
      </c>
      <c r="J8" s="156">
        <v>31182.5</v>
      </c>
      <c r="K8" s="155">
        <v>10018</v>
      </c>
      <c r="L8" s="159">
        <v>6280.5</v>
      </c>
      <c r="M8" s="159"/>
      <c r="N8" s="159"/>
      <c r="O8" s="158">
        <v>9610</v>
      </c>
      <c r="P8" s="152">
        <v>4221</v>
      </c>
      <c r="Q8" s="9"/>
    </row>
    <row r="9" spans="1:18" s="3" customFormat="1" ht="18.75" x14ac:dyDescent="0.3">
      <c r="A9" s="180"/>
      <c r="B9" s="86" t="s">
        <v>883</v>
      </c>
      <c r="C9" s="152">
        <f t="shared" si="0"/>
        <v>199705.45</v>
      </c>
      <c r="D9" s="153">
        <v>32731.25</v>
      </c>
      <c r="E9" s="154">
        <v>12111.51</v>
      </c>
      <c r="F9" s="154">
        <v>10325.98</v>
      </c>
      <c r="G9" s="152">
        <v>5142</v>
      </c>
      <c r="H9" s="152">
        <v>423.21</v>
      </c>
      <c r="I9" s="155">
        <v>12791</v>
      </c>
      <c r="J9" s="155">
        <v>28936</v>
      </c>
      <c r="K9" s="155">
        <v>15382</v>
      </c>
      <c r="L9" s="159">
        <v>7293.5</v>
      </c>
      <c r="M9" s="159"/>
      <c r="N9" s="159">
        <v>60588</v>
      </c>
      <c r="O9" s="158">
        <v>6583</v>
      </c>
      <c r="P9" s="152">
        <v>7398</v>
      </c>
      <c r="Q9" s="9"/>
    </row>
    <row r="10" spans="1:18" s="3" customFormat="1" ht="18.75" x14ac:dyDescent="0.3">
      <c r="A10" s="180"/>
      <c r="B10" s="86" t="s">
        <v>887</v>
      </c>
      <c r="C10" s="152">
        <f t="shared" si="0"/>
        <v>122157.25000000001</v>
      </c>
      <c r="D10" s="153">
        <v>41330.76</v>
      </c>
      <c r="E10" s="154">
        <v>2225.87</v>
      </c>
      <c r="F10" s="154">
        <v>13451</v>
      </c>
      <c r="G10" s="152">
        <v>5023</v>
      </c>
      <c r="H10" s="152">
        <v>1388.82</v>
      </c>
      <c r="I10" s="155">
        <v>8736</v>
      </c>
      <c r="J10" s="155"/>
      <c r="K10" s="155">
        <v>13072</v>
      </c>
      <c r="L10" s="159">
        <v>8025</v>
      </c>
      <c r="M10" s="159"/>
      <c r="N10" s="159">
        <v>13588.8</v>
      </c>
      <c r="O10" s="158">
        <v>12785</v>
      </c>
      <c r="P10" s="152">
        <v>2531</v>
      </c>
      <c r="Q10" s="9"/>
    </row>
    <row r="11" spans="1:18" s="3" customFormat="1" ht="18.75" x14ac:dyDescent="0.3">
      <c r="A11" s="180"/>
      <c r="B11" s="86" t="s">
        <v>888</v>
      </c>
      <c r="C11" s="152">
        <f t="shared" si="0"/>
        <v>186775.47</v>
      </c>
      <c r="D11" s="153">
        <v>72193.08</v>
      </c>
      <c r="E11" s="154">
        <v>12001.02</v>
      </c>
      <c r="F11" s="154">
        <v>16509</v>
      </c>
      <c r="G11" s="152">
        <v>14757.58</v>
      </c>
      <c r="H11" s="152">
        <v>1915.29</v>
      </c>
      <c r="I11" s="155">
        <v>10241</v>
      </c>
      <c r="J11" s="155"/>
      <c r="K11" s="155">
        <v>15190</v>
      </c>
      <c r="L11" s="159">
        <v>6415.5</v>
      </c>
      <c r="M11" s="159"/>
      <c r="N11" s="159">
        <v>22648</v>
      </c>
      <c r="O11" s="158">
        <v>10331</v>
      </c>
      <c r="P11" s="152">
        <v>4574</v>
      </c>
      <c r="Q11" s="9"/>
    </row>
    <row r="12" spans="1:18" s="3" customFormat="1" ht="18.75" x14ac:dyDescent="0.3">
      <c r="A12" s="180"/>
      <c r="B12" s="86" t="s">
        <v>889</v>
      </c>
      <c r="C12" s="152">
        <f t="shared" si="0"/>
        <v>141034.76</v>
      </c>
      <c r="D12" s="153">
        <v>35450.6</v>
      </c>
      <c r="E12" s="154">
        <v>10132.450000000001</v>
      </c>
      <c r="F12" s="154">
        <v>17704.48</v>
      </c>
      <c r="G12" s="152">
        <v>1981</v>
      </c>
      <c r="H12" s="152">
        <v>248.73</v>
      </c>
      <c r="I12" s="155">
        <v>10064</v>
      </c>
      <c r="J12" s="155"/>
      <c r="K12" s="155">
        <v>15130</v>
      </c>
      <c r="L12" s="159">
        <v>9396.5</v>
      </c>
      <c r="M12" s="159"/>
      <c r="N12" s="159">
        <v>32560</v>
      </c>
      <c r="O12" s="161">
        <v>3831</v>
      </c>
      <c r="P12" s="152">
        <v>4536</v>
      </c>
      <c r="Q12" s="9"/>
    </row>
    <row r="13" spans="1:18" s="3" customFormat="1" ht="18.75" x14ac:dyDescent="0.3">
      <c r="A13" s="180"/>
      <c r="B13" s="86" t="s">
        <v>884</v>
      </c>
      <c r="C13" s="152">
        <f t="shared" si="0"/>
        <v>97488.23000000001</v>
      </c>
      <c r="D13" s="153">
        <v>32371.66</v>
      </c>
      <c r="E13" s="154">
        <v>50</v>
      </c>
      <c r="F13" s="154">
        <v>14175.88</v>
      </c>
      <c r="G13" s="152">
        <v>7253</v>
      </c>
      <c r="H13" s="152">
        <v>542.19000000000005</v>
      </c>
      <c r="I13" s="155">
        <v>12773</v>
      </c>
      <c r="J13" s="155"/>
      <c r="K13" s="155">
        <v>12140</v>
      </c>
      <c r="L13" s="159">
        <v>9814.5</v>
      </c>
      <c r="M13" s="159"/>
      <c r="N13" s="159">
        <v>3294</v>
      </c>
      <c r="O13" s="158">
        <v>3467</v>
      </c>
      <c r="P13" s="152">
        <v>1607</v>
      </c>
      <c r="Q13" s="9"/>
    </row>
    <row r="14" spans="1:18" s="3" customFormat="1" ht="18.75" x14ac:dyDescent="0.3">
      <c r="A14" s="180"/>
      <c r="B14" s="86" t="s">
        <v>885</v>
      </c>
      <c r="C14" s="162">
        <f t="shared" ref="C14" si="1">SUM(D14:P14)</f>
        <v>0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R14" s="165"/>
    </row>
    <row r="15" spans="1:18" s="3" customFormat="1" ht="18.75" x14ac:dyDescent="0.3">
      <c r="A15" s="180"/>
      <c r="B15" s="86" t="s">
        <v>886</v>
      </c>
      <c r="C15" s="162">
        <f>D15+E15+F15+G15+H15+I15+J15+K15+L15+M15+N15+O15+P15</f>
        <v>0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5"/>
    </row>
    <row r="16" spans="1:18" s="3" customFormat="1" ht="18.75" x14ac:dyDescent="0.3">
      <c r="A16" s="180"/>
      <c r="B16" s="6" t="s">
        <v>892</v>
      </c>
      <c r="C16" s="163">
        <f>SUM(C4:C15)</f>
        <v>1586824.15</v>
      </c>
      <c r="D16" s="164">
        <f t="shared" ref="D16:O16" si="2">SUM(D4:D15)</f>
        <v>448502.94999999995</v>
      </c>
      <c r="E16" s="164">
        <f t="shared" si="2"/>
        <v>120076.29999999999</v>
      </c>
      <c r="F16" s="164">
        <f t="shared" si="2"/>
        <v>133716.88999999998</v>
      </c>
      <c r="G16" s="164">
        <f t="shared" si="2"/>
        <v>117651.74</v>
      </c>
      <c r="H16" s="164">
        <f t="shared" si="2"/>
        <v>14463.47</v>
      </c>
      <c r="I16" s="164">
        <f t="shared" si="2"/>
        <v>89729</v>
      </c>
      <c r="J16" s="164">
        <f t="shared" si="2"/>
        <v>175775</v>
      </c>
      <c r="K16" s="164">
        <f t="shared" si="2"/>
        <v>119382</v>
      </c>
      <c r="L16" s="164">
        <f t="shared" si="2"/>
        <v>72048</v>
      </c>
      <c r="M16" s="164">
        <f>SUM(M4:M15)</f>
        <v>38008</v>
      </c>
      <c r="N16" s="164">
        <f>SUM(N4:N15)</f>
        <v>132678.79999999999</v>
      </c>
      <c r="O16" s="164">
        <f t="shared" si="2"/>
        <v>84001</v>
      </c>
      <c r="P16" s="164">
        <f>SUM(P4:P15)</f>
        <v>40791</v>
      </c>
    </row>
    <row r="17" spans="1:17" s="3" customFormat="1" x14ac:dyDescent="0.25">
      <c r="A17" s="180"/>
      <c r="B17" s="171"/>
      <c r="C17" s="126"/>
      <c r="D17" s="121"/>
      <c r="E17" s="122"/>
      <c r="F17" s="122"/>
      <c r="G17" s="126"/>
      <c r="H17" s="126"/>
      <c r="I17" s="123"/>
      <c r="J17" s="127"/>
      <c r="K17" s="123"/>
      <c r="L17" s="124"/>
      <c r="M17" s="124"/>
      <c r="N17" s="124"/>
      <c r="O17" s="128"/>
      <c r="P17" s="126"/>
      <c r="Q17" s="9"/>
    </row>
    <row r="18" spans="1:17" s="3" customFormat="1" x14ac:dyDescent="0.25">
      <c r="A18" s="180"/>
      <c r="B18" s="5"/>
      <c r="C18" s="126"/>
      <c r="D18" s="121"/>
      <c r="E18" s="122"/>
      <c r="F18" s="122"/>
      <c r="G18" s="126"/>
      <c r="H18" s="126"/>
      <c r="I18" s="123"/>
      <c r="J18" s="127"/>
      <c r="K18" s="123"/>
      <c r="L18" s="125"/>
      <c r="M18" s="125"/>
      <c r="N18" s="125"/>
      <c r="O18" s="128"/>
      <c r="P18" s="126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Xhylfidane Nimani</cp:lastModifiedBy>
  <cp:lastPrinted>2022-07-12T09:24:31Z</cp:lastPrinted>
  <dcterms:created xsi:type="dcterms:W3CDTF">2015-03-12T08:53:45Z</dcterms:created>
  <dcterms:modified xsi:type="dcterms:W3CDTF">2022-11-02T10:07:26Z</dcterms:modified>
</cp:coreProperties>
</file>