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hylfidane.nimani\Desktop\Shpenzimet\2020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PAGESAT!$A$1:$V$44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6" l="1"/>
  <c r="K15" i="6"/>
  <c r="Q14" i="6" l="1"/>
  <c r="K14" i="6"/>
  <c r="N16" i="12" l="1"/>
  <c r="M16" i="12"/>
  <c r="H16" i="12" l="1"/>
  <c r="F16" i="12" l="1"/>
  <c r="K12" i="6" l="1"/>
  <c r="D13" i="6"/>
  <c r="Q12" i="6"/>
  <c r="K11" i="6" l="1"/>
  <c r="Q11" i="6" l="1"/>
  <c r="D11" i="6" s="1"/>
  <c r="K10" i="6" l="1"/>
  <c r="Q10" i="6"/>
  <c r="E9" i="6" l="1"/>
  <c r="Q9" i="6"/>
  <c r="K9" i="6"/>
  <c r="E13" i="6" l="1"/>
  <c r="K8" i="6"/>
  <c r="D8" i="6"/>
  <c r="E8" i="6"/>
  <c r="Q8" i="6"/>
  <c r="Q13" i="6" l="1"/>
  <c r="K13" i="6" l="1"/>
  <c r="Q7" i="6"/>
  <c r="K7" i="6"/>
  <c r="E7" i="6"/>
  <c r="D16" i="6"/>
  <c r="D9" i="6"/>
  <c r="E10" i="6"/>
  <c r="D10" i="6" s="1"/>
  <c r="E11" i="6"/>
  <c r="E12" i="6"/>
  <c r="D12" i="6" s="1"/>
  <c r="E14" i="6"/>
  <c r="C14" i="6" s="1"/>
  <c r="E15" i="6"/>
  <c r="D15" i="6" s="1"/>
  <c r="E16" i="6"/>
  <c r="E17" i="6"/>
  <c r="E6" i="6"/>
  <c r="D14" i="6" l="1"/>
  <c r="D7" i="6"/>
  <c r="K6" i="6"/>
  <c r="C8" i="6"/>
  <c r="C9" i="6"/>
  <c r="C10" i="6"/>
  <c r="C11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H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C4" i="12"/>
  <c r="C5" i="12"/>
  <c r="C7" i="12"/>
  <c r="C8" i="12"/>
  <c r="C9" i="12"/>
  <c r="C11" i="12"/>
  <c r="C12" i="12"/>
  <c r="C13" i="12"/>
  <c r="C14" i="12"/>
  <c r="E44" i="6" l="1"/>
  <c r="C7" i="6"/>
  <c r="E31" i="6"/>
  <c r="C13" i="6"/>
  <c r="E18" i="6"/>
  <c r="C10" i="12"/>
  <c r="C6" i="12"/>
  <c r="C16" i="6" l="1"/>
  <c r="C17" i="6"/>
  <c r="D17" i="6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J16" i="12"/>
  <c r="C31" i="6" l="1"/>
  <c r="D31" i="6"/>
  <c r="K16" i="12"/>
  <c r="L16" i="12"/>
  <c r="O16" i="12"/>
  <c r="G16" i="12"/>
  <c r="C15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C18" i="6" s="1"/>
  <c r="Q44" i="6"/>
  <c r="C44" i="6" s="1"/>
  <c r="I16" i="12" l="1"/>
  <c r="D16" i="12"/>
  <c r="P16" i="12" l="1"/>
  <c r="E16" i="12"/>
  <c r="C16" i="12" l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<sst xmlns="http://schemas.openxmlformats.org/spreadsheetml/2006/main" count="984" uniqueCount="898">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</sst>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23" sqref="P23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6" width="11.42578125" style="71" customWidth="1"/>
    <col min="7" max="7" width="10.7109375" style="71" customWidth="1"/>
    <col min="8" max="8" width="10.28515625" style="71" customWidth="1"/>
    <col min="9" max="9" width="10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4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5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6"/>
      <c r="B3" s="17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6"/>
      <c r="B4" s="176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77"/>
      <c r="B5" s="177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84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3">
        <v>2020</v>
      </c>
      <c r="B6" s="86" t="s">
        <v>878</v>
      </c>
      <c r="C6" s="87">
        <f>E6+K6+Q6</f>
        <v>1032573.1</v>
      </c>
      <c r="D6" s="87">
        <f>+E6+K6+Q6</f>
        <v>1032573.1</v>
      </c>
      <c r="E6" s="87">
        <f>F6+G6+H6+I6+J6</f>
        <v>172985.59999999998</v>
      </c>
      <c r="F6" s="87">
        <v>128731.25</v>
      </c>
      <c r="G6" s="87">
        <v>26285.11</v>
      </c>
      <c r="H6" s="87">
        <v>17969.240000000002</v>
      </c>
      <c r="I6" s="87"/>
      <c r="J6" s="87"/>
      <c r="K6" s="87">
        <f>+L6+M6+N6+O6+P6</f>
        <v>700153.77</v>
      </c>
      <c r="L6" s="87">
        <v>700153.77</v>
      </c>
      <c r="M6" s="87"/>
      <c r="N6" s="87"/>
      <c r="O6" s="87"/>
      <c r="P6" s="87"/>
      <c r="Q6" s="87">
        <f t="shared" ref="Q6" si="0">SUM(R6:V6)</f>
        <v>159433.72999999998</v>
      </c>
      <c r="R6" s="87">
        <v>144466.57999999999</v>
      </c>
      <c r="S6" s="87">
        <v>10978.38</v>
      </c>
      <c r="T6" s="87">
        <v>3988.77</v>
      </c>
      <c r="U6" s="87"/>
      <c r="V6" s="87"/>
    </row>
    <row r="7" spans="1:22" x14ac:dyDescent="0.25">
      <c r="A7" s="173"/>
      <c r="B7" s="86" t="s">
        <v>879</v>
      </c>
      <c r="C7" s="87">
        <f t="shared" ref="C7:C17" si="1">E7+K7+Q7</f>
        <v>1134484.22</v>
      </c>
      <c r="D7" s="87">
        <f>E7+K7+Q7</f>
        <v>1134484.22</v>
      </c>
      <c r="E7" s="87">
        <f>F7+G7+H7+I7+J7</f>
        <v>252029.84</v>
      </c>
      <c r="F7" s="87">
        <v>129524.33</v>
      </c>
      <c r="G7" s="87">
        <v>93304.78</v>
      </c>
      <c r="H7" s="87">
        <v>17105.73</v>
      </c>
      <c r="I7" s="87">
        <v>12095</v>
      </c>
      <c r="J7" s="150"/>
      <c r="K7" s="87">
        <f>L7+M7+N7+O7+P7</f>
        <v>720964.13</v>
      </c>
      <c r="L7" s="87">
        <v>695955.33</v>
      </c>
      <c r="M7" s="87">
        <v>10224.27</v>
      </c>
      <c r="N7" s="87">
        <v>14784.53</v>
      </c>
      <c r="O7" s="87"/>
      <c r="P7" s="87"/>
      <c r="Q7" s="87">
        <f t="shared" ref="Q7:Q15" si="2">R7+S7+T7+U7+V7</f>
        <v>161490.25</v>
      </c>
      <c r="R7" s="87">
        <v>147993.37</v>
      </c>
      <c r="S7" s="87">
        <v>9204.09</v>
      </c>
      <c r="T7" s="87">
        <v>4292.79</v>
      </c>
      <c r="U7" s="87"/>
      <c r="V7" s="87"/>
    </row>
    <row r="8" spans="1:22" x14ac:dyDescent="0.25">
      <c r="A8" s="173"/>
      <c r="B8" s="86" t="s">
        <v>880</v>
      </c>
      <c r="C8" s="87">
        <f t="shared" si="1"/>
        <v>1260534</v>
      </c>
      <c r="D8" s="87">
        <f>E8+K8+Q8</f>
        <v>1260534</v>
      </c>
      <c r="E8" s="87">
        <f>F8+G8+H8+I8+J8</f>
        <v>288311</v>
      </c>
      <c r="F8" s="87">
        <v>148330</v>
      </c>
      <c r="G8" s="87">
        <v>43437</v>
      </c>
      <c r="H8" s="87">
        <v>14720</v>
      </c>
      <c r="I8" s="87">
        <v>50495</v>
      </c>
      <c r="J8" s="150">
        <v>31329</v>
      </c>
      <c r="K8" s="87">
        <f>L8+M8+N8+O8+P8</f>
        <v>770393</v>
      </c>
      <c r="L8" s="87">
        <v>696297</v>
      </c>
      <c r="M8" s="87">
        <v>69407</v>
      </c>
      <c r="N8" s="87">
        <v>4689</v>
      </c>
      <c r="O8" s="87"/>
      <c r="P8" s="87"/>
      <c r="Q8" s="87">
        <f t="shared" si="2"/>
        <v>201830</v>
      </c>
      <c r="R8" s="87">
        <v>143695</v>
      </c>
      <c r="S8" s="87">
        <v>52229</v>
      </c>
      <c r="T8" s="87">
        <v>5906</v>
      </c>
      <c r="U8" s="87"/>
      <c r="V8" s="87"/>
    </row>
    <row r="9" spans="1:22" x14ac:dyDescent="0.25">
      <c r="A9" s="173"/>
      <c r="B9" s="86" t="s">
        <v>881</v>
      </c>
      <c r="C9" s="87">
        <f t="shared" si="1"/>
        <v>2006379.6300000001</v>
      </c>
      <c r="D9" s="87">
        <f t="shared" ref="D9:D16" si="3">+E9+K9+Q9</f>
        <v>2006379.6300000001</v>
      </c>
      <c r="E9" s="87">
        <f>F9+G9+H9+I9+J9</f>
        <v>1026803.23</v>
      </c>
      <c r="F9" s="87">
        <v>143551.44</v>
      </c>
      <c r="G9" s="87">
        <v>126453</v>
      </c>
      <c r="H9" s="87">
        <v>10752.58</v>
      </c>
      <c r="I9" s="87">
        <v>24806</v>
      </c>
      <c r="J9" s="150">
        <v>721240.21</v>
      </c>
      <c r="K9" s="87">
        <f>L9+M9+N9</f>
        <v>707367.30999999994</v>
      </c>
      <c r="L9" s="87">
        <v>699882.72</v>
      </c>
      <c r="M9" s="87">
        <v>5774.37</v>
      </c>
      <c r="N9" s="87">
        <v>1710.22</v>
      </c>
      <c r="O9" s="87"/>
      <c r="P9" s="87"/>
      <c r="Q9" s="87">
        <f t="shared" si="2"/>
        <v>272209.09000000003</v>
      </c>
      <c r="R9" s="87">
        <v>199980.98</v>
      </c>
      <c r="S9" s="87">
        <v>60332.54</v>
      </c>
      <c r="T9" s="87">
        <v>4354.1400000000003</v>
      </c>
      <c r="U9" s="87"/>
      <c r="V9" s="87">
        <v>7541.43</v>
      </c>
    </row>
    <row r="10" spans="1:22" x14ac:dyDescent="0.25">
      <c r="A10" s="173"/>
      <c r="B10" s="86" t="s">
        <v>882</v>
      </c>
      <c r="C10" s="87">
        <f t="shared" si="1"/>
        <v>1358303.9699999997</v>
      </c>
      <c r="D10" s="87">
        <f t="shared" si="3"/>
        <v>1358303.9699999997</v>
      </c>
      <c r="E10" s="87">
        <f t="shared" ref="E10:E17" si="4">F10+G10+H10+I10+J10</f>
        <v>268270.37</v>
      </c>
      <c r="F10" s="87">
        <v>137097.62</v>
      </c>
      <c r="G10" s="87">
        <v>41970.97</v>
      </c>
      <c r="H10" s="87">
        <v>11339.3</v>
      </c>
      <c r="I10" s="87">
        <v>47355</v>
      </c>
      <c r="J10" s="150">
        <v>30507.48</v>
      </c>
      <c r="K10" s="87">
        <f>L10+M10+N10+O10+P10</f>
        <v>791538.90999999992</v>
      </c>
      <c r="L10" s="87">
        <v>697341.08</v>
      </c>
      <c r="M10" s="87">
        <v>26544.5</v>
      </c>
      <c r="N10" s="87">
        <v>26961.33</v>
      </c>
      <c r="O10" s="87"/>
      <c r="P10" s="87">
        <v>40692</v>
      </c>
      <c r="Q10" s="87">
        <f t="shared" si="2"/>
        <v>298494.69</v>
      </c>
      <c r="R10" s="87">
        <v>237085.13</v>
      </c>
      <c r="S10" s="87">
        <v>28368.1</v>
      </c>
      <c r="T10" s="87">
        <v>3041.46</v>
      </c>
      <c r="U10" s="87"/>
      <c r="V10" s="87">
        <v>30000</v>
      </c>
    </row>
    <row r="11" spans="1:22" x14ac:dyDescent="0.25">
      <c r="A11" s="173"/>
      <c r="B11" s="86" t="s">
        <v>883</v>
      </c>
      <c r="C11" s="87">
        <f t="shared" si="1"/>
        <v>1638669.7499999998</v>
      </c>
      <c r="D11" s="87">
        <f>E11+K11+Q11</f>
        <v>1638669.7499999998</v>
      </c>
      <c r="E11" s="87">
        <f t="shared" si="4"/>
        <v>622420.40999999992</v>
      </c>
      <c r="F11" s="87">
        <v>134516.72</v>
      </c>
      <c r="G11" s="87">
        <v>75031.259999999995</v>
      </c>
      <c r="H11" s="87">
        <v>8209.5300000000007</v>
      </c>
      <c r="I11" s="87">
        <v>107230.92</v>
      </c>
      <c r="J11" s="150">
        <v>297431.98</v>
      </c>
      <c r="K11" s="87">
        <f>L11+M11+N1+N11+O11+P11</f>
        <v>750032.67999999993</v>
      </c>
      <c r="L11" s="87">
        <v>687190.33</v>
      </c>
      <c r="M11" s="87">
        <v>4805.9399999999996</v>
      </c>
      <c r="N11" s="87">
        <v>61</v>
      </c>
      <c r="O11" s="87"/>
      <c r="P11" s="87">
        <v>57975.41</v>
      </c>
      <c r="Q11" s="87">
        <f t="shared" si="2"/>
        <v>266216.65999999997</v>
      </c>
      <c r="R11" s="87">
        <v>166666.49</v>
      </c>
      <c r="S11" s="87">
        <v>39594.07</v>
      </c>
      <c r="T11" s="87">
        <v>2236.2399999999998</v>
      </c>
      <c r="U11" s="87"/>
      <c r="V11" s="87">
        <v>57719.86</v>
      </c>
    </row>
    <row r="12" spans="1:22" x14ac:dyDescent="0.25">
      <c r="A12" s="173"/>
      <c r="B12" s="86" t="s">
        <v>887</v>
      </c>
      <c r="C12" s="87">
        <f t="shared" si="1"/>
        <v>2861599.91</v>
      </c>
      <c r="D12" s="87">
        <f t="shared" si="3"/>
        <v>2861599.91</v>
      </c>
      <c r="E12" s="87">
        <f t="shared" si="4"/>
        <v>1941531.32</v>
      </c>
      <c r="F12" s="87">
        <v>131821.88</v>
      </c>
      <c r="G12" s="87">
        <v>67274.820000000007</v>
      </c>
      <c r="H12" s="87">
        <v>14288.2</v>
      </c>
      <c r="I12" s="87">
        <v>105663.66</v>
      </c>
      <c r="J12" s="150">
        <v>1622482.76</v>
      </c>
      <c r="K12" s="87">
        <f>L12+M12+N12+O12+P12</f>
        <v>755544.38</v>
      </c>
      <c r="L12" s="87">
        <v>687670.9</v>
      </c>
      <c r="M12" s="87">
        <v>5413.97</v>
      </c>
      <c r="N12" s="87">
        <v>-313.17</v>
      </c>
      <c r="O12" s="87"/>
      <c r="P12" s="87">
        <v>62772.68</v>
      </c>
      <c r="Q12" s="87">
        <f t="shared" si="2"/>
        <v>164524.21</v>
      </c>
      <c r="R12" s="87">
        <v>143153.99</v>
      </c>
      <c r="S12" s="87">
        <v>18943.68</v>
      </c>
      <c r="T12" s="87">
        <v>2426.54</v>
      </c>
      <c r="U12" s="87"/>
      <c r="V12" s="87"/>
    </row>
    <row r="13" spans="1:22" x14ac:dyDescent="0.25">
      <c r="A13" s="173"/>
      <c r="B13" s="86" t="s">
        <v>888</v>
      </c>
      <c r="C13" s="87">
        <f t="shared" si="1"/>
        <v>1709932.32</v>
      </c>
      <c r="D13" s="87">
        <f>E13+K13+Q13</f>
        <v>1709932.32</v>
      </c>
      <c r="E13" s="87">
        <f>F13+G13+H13+I13+J13</f>
        <v>670640.95000000007</v>
      </c>
      <c r="F13" s="87">
        <v>139440.89000000001</v>
      </c>
      <c r="G13" s="87">
        <v>72714.38</v>
      </c>
      <c r="H13" s="87">
        <v>10398.69</v>
      </c>
      <c r="I13" s="87">
        <v>72454.960000000006</v>
      </c>
      <c r="J13" s="150">
        <v>375632.03</v>
      </c>
      <c r="K13" s="87">
        <f>L13+M13+N13+O13+P13</f>
        <v>759782.13</v>
      </c>
      <c r="L13" s="87">
        <v>690231.43</v>
      </c>
      <c r="M13" s="87">
        <v>63332.36</v>
      </c>
      <c r="N13" s="87">
        <v>6218.34</v>
      </c>
      <c r="O13" s="87"/>
      <c r="P13" s="87"/>
      <c r="Q13" s="87">
        <f t="shared" si="2"/>
        <v>279509.24</v>
      </c>
      <c r="R13" s="87">
        <v>243784.35</v>
      </c>
      <c r="S13" s="156">
        <v>32995.82</v>
      </c>
      <c r="T13" s="156">
        <v>2729.07</v>
      </c>
      <c r="U13" s="156"/>
      <c r="V13" s="87"/>
    </row>
    <row r="14" spans="1:22" x14ac:dyDescent="0.25">
      <c r="A14" s="173"/>
      <c r="B14" s="86" t="s">
        <v>889</v>
      </c>
      <c r="C14" s="87">
        <f t="shared" si="1"/>
        <v>1837386.01</v>
      </c>
      <c r="D14" s="87">
        <f t="shared" si="3"/>
        <v>1837386.01</v>
      </c>
      <c r="E14" s="87">
        <f t="shared" si="4"/>
        <v>914023</v>
      </c>
      <c r="F14" s="87">
        <v>136967.13</v>
      </c>
      <c r="G14" s="87">
        <v>47392.4</v>
      </c>
      <c r="H14" s="87">
        <v>11112.11</v>
      </c>
      <c r="I14" s="87">
        <v>157670.88</v>
      </c>
      <c r="J14" s="150">
        <v>560880.48</v>
      </c>
      <c r="K14" s="87">
        <f>L14+M14+N14+O14+P14</f>
        <v>745901.76</v>
      </c>
      <c r="L14" s="87">
        <v>689577.54</v>
      </c>
      <c r="M14" s="87">
        <v>46780.22</v>
      </c>
      <c r="N14" s="87"/>
      <c r="O14" s="87"/>
      <c r="P14" s="87">
        <v>9544</v>
      </c>
      <c r="Q14" s="87">
        <f t="shared" si="2"/>
        <v>177461.25</v>
      </c>
      <c r="R14" s="87">
        <v>156842.06</v>
      </c>
      <c r="S14" s="87">
        <v>18113.939999999999</v>
      </c>
      <c r="T14" s="87">
        <v>2505.25</v>
      </c>
      <c r="U14" s="87"/>
      <c r="V14" s="87"/>
    </row>
    <row r="15" spans="1:22" x14ac:dyDescent="0.25">
      <c r="A15" s="173"/>
      <c r="B15" s="86" t="s">
        <v>884</v>
      </c>
      <c r="C15" s="87">
        <f t="shared" si="1"/>
        <v>3186979.8499999996</v>
      </c>
      <c r="D15" s="87">
        <f t="shared" si="3"/>
        <v>3186979.8499999996</v>
      </c>
      <c r="E15" s="87">
        <f t="shared" si="4"/>
        <v>2048956.8599999999</v>
      </c>
      <c r="F15" s="87">
        <v>137677.70000000001</v>
      </c>
      <c r="G15" s="87">
        <v>79979.23</v>
      </c>
      <c r="H15" s="87">
        <v>11331.19</v>
      </c>
      <c r="I15" s="87">
        <v>184833</v>
      </c>
      <c r="J15" s="150">
        <v>1635135.74</v>
      </c>
      <c r="K15" s="87">
        <f>L15+M15+N15+O15+P15</f>
        <v>921965.82000000007</v>
      </c>
      <c r="L15" s="87">
        <v>811683.4</v>
      </c>
      <c r="M15" s="87">
        <v>94389.69</v>
      </c>
      <c r="N15" s="87">
        <v>15892.73</v>
      </c>
      <c r="O15" s="87"/>
      <c r="P15" s="87"/>
      <c r="Q15" s="87">
        <f t="shared" si="2"/>
        <v>216057.16999999998</v>
      </c>
      <c r="R15" s="87">
        <v>142760.93</v>
      </c>
      <c r="S15" s="87">
        <v>29880.46</v>
      </c>
      <c r="T15" s="87">
        <v>2081.06</v>
      </c>
      <c r="U15" s="87"/>
      <c r="V15" s="87">
        <v>41334.720000000001</v>
      </c>
    </row>
    <row r="16" spans="1:22" x14ac:dyDescent="0.25">
      <c r="A16" s="173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2" x14ac:dyDescent="0.25">
      <c r="A17" s="173"/>
      <c r="B17" s="86" t="s">
        <v>886</v>
      </c>
      <c r="C17" s="87">
        <f t="shared" si="1"/>
        <v>0</v>
      </c>
      <c r="D17" s="87">
        <f t="shared" ref="D17" si="5">+E17+K17+Q17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x14ac:dyDescent="0.25">
      <c r="A18" s="173"/>
      <c r="B18" s="89" t="s">
        <v>892</v>
      </c>
      <c r="C18" s="90">
        <f t="shared" ref="C18:C44" si="6">E18+K18+Q18</f>
        <v>18026842.759999998</v>
      </c>
      <c r="D18" s="91">
        <f>SUM(D6:D17)</f>
        <v>18026842.759999998</v>
      </c>
      <c r="E18" s="91">
        <f>SUM(E6:E17)</f>
        <v>8205972.5800000001</v>
      </c>
      <c r="F18" s="91">
        <f t="shared" ref="F18:V18" si="7">SUM(F6:F17)</f>
        <v>1367658.9599999997</v>
      </c>
      <c r="G18" s="91">
        <f t="shared" si="7"/>
        <v>673842.95000000007</v>
      </c>
      <c r="H18" s="91">
        <f t="shared" si="7"/>
        <v>127226.57</v>
      </c>
      <c r="I18" s="91">
        <f t="shared" si="7"/>
        <v>762604.41999999993</v>
      </c>
      <c r="J18" s="91">
        <f t="shared" si="7"/>
        <v>5274639.68</v>
      </c>
      <c r="K18" s="91">
        <f>SUM(K6:K17)</f>
        <v>7623643.8899999997</v>
      </c>
      <c r="L18" s="91">
        <f t="shared" si="7"/>
        <v>7055983.5000000009</v>
      </c>
      <c r="M18" s="91">
        <f t="shared" si="7"/>
        <v>326672.32</v>
      </c>
      <c r="N18" s="91">
        <f t="shared" si="7"/>
        <v>70003.98</v>
      </c>
      <c r="O18" s="91">
        <f t="shared" si="7"/>
        <v>0</v>
      </c>
      <c r="P18" s="91">
        <f t="shared" si="7"/>
        <v>170984.09</v>
      </c>
      <c r="Q18" s="91">
        <f t="shared" si="7"/>
        <v>2197226.29</v>
      </c>
      <c r="R18" s="91">
        <f t="shared" si="7"/>
        <v>1726428.8800000001</v>
      </c>
      <c r="S18" s="91">
        <f t="shared" si="7"/>
        <v>300640.08</v>
      </c>
      <c r="T18" s="91">
        <f t="shared" si="7"/>
        <v>33561.32</v>
      </c>
      <c r="U18" s="91">
        <f t="shared" si="7"/>
        <v>0</v>
      </c>
      <c r="V18" s="91">
        <f t="shared" si="7"/>
        <v>136596.01</v>
      </c>
    </row>
    <row r="19" spans="1:22" x14ac:dyDescent="0.25">
      <c r="A19" s="170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0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0"/>
      <c r="B21" s="86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0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0"/>
      <c r="B23" s="86"/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0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0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0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0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1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1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1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2"/>
      <c r="B31" s="93"/>
      <c r="C31" s="94">
        <f t="shared" si="6"/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0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0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0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0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0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0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0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0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0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1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1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1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2"/>
      <c r="B44" s="93"/>
      <c r="C44" s="94">
        <f t="shared" si="6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14" sqref="P14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7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7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7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7" s="3" customFormat="1" ht="18.75" x14ac:dyDescent="0.3">
      <c r="A4" s="178">
        <v>2020</v>
      </c>
      <c r="B4" s="86" t="s">
        <v>878</v>
      </c>
      <c r="C4" s="157">
        <f t="shared" ref="C4:C16" si="0">SUM(D4:P4)</f>
        <v>122227.79000000001</v>
      </c>
      <c r="D4" s="158">
        <v>44092.87</v>
      </c>
      <c r="E4" s="159">
        <v>2132.42</v>
      </c>
      <c r="F4" s="159">
        <v>5922</v>
      </c>
      <c r="G4" s="157">
        <v>19249</v>
      </c>
      <c r="H4" s="157">
        <v>2480</v>
      </c>
      <c r="I4" s="160">
        <v>6401</v>
      </c>
      <c r="J4" s="161">
        <v>19261</v>
      </c>
      <c r="K4" s="160">
        <v>9340</v>
      </c>
      <c r="L4" s="162">
        <v>3951.5</v>
      </c>
      <c r="M4" s="162"/>
      <c r="N4" s="162"/>
      <c r="O4" s="163">
        <v>6693</v>
      </c>
      <c r="P4" s="157">
        <v>2705</v>
      </c>
      <c r="Q4" s="9"/>
    </row>
    <row r="5" spans="1:17" s="3" customFormat="1" ht="18.75" x14ac:dyDescent="0.3">
      <c r="A5" s="178"/>
      <c r="B5" s="86" t="s">
        <v>879</v>
      </c>
      <c r="C5" s="157">
        <f t="shared" si="0"/>
        <v>98417.07</v>
      </c>
      <c r="D5" s="158">
        <v>32325</v>
      </c>
      <c r="E5" s="159">
        <v>10347.07</v>
      </c>
      <c r="F5" s="159">
        <v>7581.5</v>
      </c>
      <c r="G5" s="157">
        <v>2705</v>
      </c>
      <c r="H5" s="157">
        <v>757</v>
      </c>
      <c r="I5" s="160">
        <v>6335</v>
      </c>
      <c r="J5" s="161">
        <v>15050</v>
      </c>
      <c r="K5" s="160">
        <v>6980</v>
      </c>
      <c r="L5" s="164">
        <v>7762.5</v>
      </c>
      <c r="M5" s="164"/>
      <c r="N5" s="164"/>
      <c r="O5" s="163">
        <v>3214</v>
      </c>
      <c r="P5" s="157">
        <v>5360</v>
      </c>
      <c r="Q5" s="9"/>
    </row>
    <row r="6" spans="1:17" s="3" customFormat="1" ht="18.75" x14ac:dyDescent="0.3">
      <c r="A6" s="178"/>
      <c r="B6" s="86" t="s">
        <v>880</v>
      </c>
      <c r="C6" s="165">
        <f t="shared" si="0"/>
        <v>163500.53</v>
      </c>
      <c r="D6" s="158">
        <v>18282.09</v>
      </c>
      <c r="E6" s="159">
        <v>29819.439999999999</v>
      </c>
      <c r="F6" s="159">
        <v>9606</v>
      </c>
      <c r="G6" s="157">
        <v>1326</v>
      </c>
      <c r="H6" s="157">
        <v>332</v>
      </c>
      <c r="I6" s="160">
        <v>4318</v>
      </c>
      <c r="J6" s="160">
        <v>9075</v>
      </c>
      <c r="K6" s="160">
        <v>5000</v>
      </c>
      <c r="L6" s="164">
        <v>5310</v>
      </c>
      <c r="M6" s="164">
        <v>69920</v>
      </c>
      <c r="N6" s="164"/>
      <c r="O6" s="166">
        <v>7796</v>
      </c>
      <c r="P6" s="157">
        <v>2716</v>
      </c>
      <c r="Q6" s="9"/>
    </row>
    <row r="7" spans="1:17" s="3" customFormat="1" ht="18.75" x14ac:dyDescent="0.3">
      <c r="A7" s="178"/>
      <c r="B7" s="86" t="s">
        <v>881</v>
      </c>
      <c r="C7" s="157">
        <f t="shared" si="0"/>
        <v>17397.89</v>
      </c>
      <c r="D7" s="158">
        <v>3552.74</v>
      </c>
      <c r="E7" s="159">
        <v>5802.15</v>
      </c>
      <c r="F7" s="159">
        <v>1837</v>
      </c>
      <c r="G7" s="157">
        <v>0</v>
      </c>
      <c r="H7" s="157">
        <v>0</v>
      </c>
      <c r="I7" s="160">
        <v>1091</v>
      </c>
      <c r="J7" s="160">
        <v>1635</v>
      </c>
      <c r="K7" s="160">
        <v>770</v>
      </c>
      <c r="L7" s="164">
        <v>1894</v>
      </c>
      <c r="M7" s="164"/>
      <c r="N7" s="164"/>
      <c r="O7" s="166">
        <v>0</v>
      </c>
      <c r="P7" s="157">
        <v>816</v>
      </c>
      <c r="Q7" s="9"/>
    </row>
    <row r="8" spans="1:17" s="3" customFormat="1" ht="18.75" x14ac:dyDescent="0.3">
      <c r="A8" s="178"/>
      <c r="B8" s="86" t="s">
        <v>882</v>
      </c>
      <c r="C8" s="157">
        <f t="shared" si="0"/>
        <v>41565.26</v>
      </c>
      <c r="D8" s="158">
        <v>11730.98</v>
      </c>
      <c r="E8" s="159">
        <v>9991.7800000000007</v>
      </c>
      <c r="F8" s="159">
        <v>5028</v>
      </c>
      <c r="G8" s="157">
        <v>600</v>
      </c>
      <c r="H8" s="157">
        <v>0</v>
      </c>
      <c r="I8" s="160">
        <v>2107</v>
      </c>
      <c r="J8" s="161">
        <v>5465</v>
      </c>
      <c r="K8" s="160">
        <v>4710</v>
      </c>
      <c r="L8" s="164">
        <v>1080.5</v>
      </c>
      <c r="M8" s="164"/>
      <c r="N8" s="164"/>
      <c r="O8" s="163">
        <v>7</v>
      </c>
      <c r="P8" s="157">
        <v>845</v>
      </c>
      <c r="Q8" s="9"/>
    </row>
    <row r="9" spans="1:17" s="3" customFormat="1" ht="18.75" x14ac:dyDescent="0.3">
      <c r="A9" s="178"/>
      <c r="B9" s="86" t="s">
        <v>883</v>
      </c>
      <c r="C9" s="157">
        <f t="shared" si="0"/>
        <v>93608.1</v>
      </c>
      <c r="D9" s="158">
        <v>29931.41</v>
      </c>
      <c r="E9" s="159">
        <v>4587.6899999999996</v>
      </c>
      <c r="F9" s="159">
        <v>9270</v>
      </c>
      <c r="G9" s="157">
        <v>400</v>
      </c>
      <c r="H9" s="157">
        <v>1025</v>
      </c>
      <c r="I9" s="160">
        <v>3283</v>
      </c>
      <c r="J9" s="160">
        <v>11180</v>
      </c>
      <c r="K9" s="160">
        <v>17010</v>
      </c>
      <c r="L9" s="164">
        <v>1939</v>
      </c>
      <c r="M9" s="164"/>
      <c r="N9" s="164"/>
      <c r="O9" s="163">
        <v>12444</v>
      </c>
      <c r="P9" s="157">
        <v>2538</v>
      </c>
      <c r="Q9" s="9"/>
    </row>
    <row r="10" spans="1:17" s="3" customFormat="1" ht="18.75" x14ac:dyDescent="0.3">
      <c r="A10" s="178"/>
      <c r="B10" s="86" t="s">
        <v>887</v>
      </c>
      <c r="C10" s="157">
        <f t="shared" si="0"/>
        <v>132672.57</v>
      </c>
      <c r="D10" s="158">
        <v>35083.760000000002</v>
      </c>
      <c r="E10" s="159">
        <v>15164.85</v>
      </c>
      <c r="F10" s="159">
        <v>6839</v>
      </c>
      <c r="G10" s="157">
        <v>4016</v>
      </c>
      <c r="H10" s="157">
        <v>0</v>
      </c>
      <c r="I10" s="160">
        <v>4555</v>
      </c>
      <c r="J10" s="160"/>
      <c r="K10" s="160">
        <v>13830</v>
      </c>
      <c r="L10" s="164">
        <v>0</v>
      </c>
      <c r="M10" s="164"/>
      <c r="N10" s="164">
        <v>45286.96</v>
      </c>
      <c r="O10" s="163">
        <v>280</v>
      </c>
      <c r="P10" s="157">
        <v>7617</v>
      </c>
      <c r="Q10" s="9"/>
    </row>
    <row r="11" spans="1:17" s="3" customFormat="1" ht="18.75" x14ac:dyDescent="0.3">
      <c r="A11" s="178"/>
      <c r="B11" s="86" t="s">
        <v>888</v>
      </c>
      <c r="C11" s="157">
        <f t="shared" si="0"/>
        <v>137415.1</v>
      </c>
      <c r="D11" s="158">
        <v>33116.26</v>
      </c>
      <c r="E11" s="159">
        <v>30600.54</v>
      </c>
      <c r="F11" s="159">
        <v>6495.5</v>
      </c>
      <c r="G11" s="157">
        <v>300</v>
      </c>
      <c r="H11" s="157">
        <v>650</v>
      </c>
      <c r="I11" s="160">
        <v>6492</v>
      </c>
      <c r="J11" s="160"/>
      <c r="K11" s="160">
        <v>16240</v>
      </c>
      <c r="L11" s="164">
        <v>8894.5</v>
      </c>
      <c r="M11" s="164"/>
      <c r="N11" s="164">
        <v>25751.3</v>
      </c>
      <c r="O11" s="163">
        <v>34</v>
      </c>
      <c r="P11" s="157">
        <v>8841</v>
      </c>
      <c r="Q11" s="9"/>
    </row>
    <row r="12" spans="1:17" s="3" customFormat="1" ht="18.75" x14ac:dyDescent="0.3">
      <c r="A12" s="178"/>
      <c r="B12" s="86" t="s">
        <v>889</v>
      </c>
      <c r="C12" s="157">
        <f t="shared" si="0"/>
        <v>91105.8</v>
      </c>
      <c r="D12" s="158">
        <v>20881</v>
      </c>
      <c r="E12" s="159">
        <v>11319</v>
      </c>
      <c r="F12" s="159">
        <v>8221</v>
      </c>
      <c r="G12" s="157">
        <v>2008</v>
      </c>
      <c r="H12" s="157">
        <v>0</v>
      </c>
      <c r="I12" s="160">
        <v>6211</v>
      </c>
      <c r="J12" s="160"/>
      <c r="K12" s="160">
        <v>12060</v>
      </c>
      <c r="L12" s="164">
        <v>10333.5</v>
      </c>
      <c r="M12" s="164"/>
      <c r="N12" s="164">
        <v>6473.3</v>
      </c>
      <c r="O12" s="166">
        <v>10573</v>
      </c>
      <c r="P12" s="157">
        <v>3026</v>
      </c>
      <c r="Q12" s="9"/>
    </row>
    <row r="13" spans="1:17" s="3" customFormat="1" ht="18.75" x14ac:dyDescent="0.3">
      <c r="A13" s="178"/>
      <c r="B13" s="86" t="s">
        <v>884</v>
      </c>
      <c r="C13" s="157">
        <f t="shared" si="0"/>
        <v>64067.3</v>
      </c>
      <c r="D13" s="158">
        <v>25146.2</v>
      </c>
      <c r="E13" s="159">
        <v>5576.85</v>
      </c>
      <c r="F13" s="159">
        <v>10081</v>
      </c>
      <c r="G13" s="157">
        <v>0</v>
      </c>
      <c r="H13" s="157">
        <v>347.25</v>
      </c>
      <c r="I13" s="160">
        <v>2705</v>
      </c>
      <c r="J13" s="160">
        <v>0</v>
      </c>
      <c r="K13" s="160">
        <v>9020</v>
      </c>
      <c r="L13" s="164">
        <v>7360</v>
      </c>
      <c r="M13" s="164">
        <v>0</v>
      </c>
      <c r="N13" s="164">
        <v>0</v>
      </c>
      <c r="O13" s="163">
        <v>1600</v>
      </c>
      <c r="P13" s="157">
        <v>2231</v>
      </c>
      <c r="Q13" s="9"/>
    </row>
    <row r="14" spans="1:17" s="3" customFormat="1" ht="18.75" x14ac:dyDescent="0.3">
      <c r="A14" s="178"/>
      <c r="B14" s="86" t="s">
        <v>885</v>
      </c>
      <c r="C14" s="167">
        <f t="shared" si="0"/>
        <v>0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7" s="3" customFormat="1" ht="18.75" x14ac:dyDescent="0.3">
      <c r="A15" s="178"/>
      <c r="B15" s="86" t="s">
        <v>886</v>
      </c>
      <c r="C15" s="167">
        <f t="shared" si="0"/>
        <v>0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</row>
    <row r="16" spans="1:17" s="3" customFormat="1" ht="18.75" x14ac:dyDescent="0.3">
      <c r="A16" s="178"/>
      <c r="B16" s="6" t="s">
        <v>892</v>
      </c>
      <c r="C16" s="168">
        <f t="shared" si="0"/>
        <v>961977.41000000015</v>
      </c>
      <c r="D16" s="169">
        <f>SUM(D4:D15)</f>
        <v>254142.31000000003</v>
      </c>
      <c r="E16" s="169">
        <f>SUM(E4:E15)</f>
        <v>125341.79000000001</v>
      </c>
      <c r="F16" s="169">
        <f>SUM(F4:F15)</f>
        <v>70881</v>
      </c>
      <c r="G16" s="169">
        <f>SUM(G4:G15)</f>
        <v>30604</v>
      </c>
      <c r="H16" s="169">
        <f>SUM(H4:H15)</f>
        <v>5591.25</v>
      </c>
      <c r="I16" s="169">
        <f t="shared" ref="I16:O16" si="1">SUM(I4:I15)</f>
        <v>43498</v>
      </c>
      <c r="J16" s="169">
        <f t="shared" si="1"/>
        <v>61666</v>
      </c>
      <c r="K16" s="169">
        <f t="shared" si="1"/>
        <v>94960</v>
      </c>
      <c r="L16" s="169">
        <f t="shared" si="1"/>
        <v>48525.5</v>
      </c>
      <c r="M16" s="169">
        <f>SUM(M4:M15)</f>
        <v>69920</v>
      </c>
      <c r="N16" s="169">
        <f>SUM(N4:N15)</f>
        <v>77511.56</v>
      </c>
      <c r="O16" s="169">
        <f t="shared" si="1"/>
        <v>42641</v>
      </c>
      <c r="P16" s="169">
        <f>SUM(P4:P15)</f>
        <v>36695</v>
      </c>
    </row>
    <row r="17" spans="1:17" s="3" customFormat="1" x14ac:dyDescent="0.25">
      <c r="A17" s="178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78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78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78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78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78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78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78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78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78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78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78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78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2020-11-04T12:47:25Z</cp:lastPrinted>
  <dcterms:created xsi:type="dcterms:W3CDTF">2015-03-12T08:53:45Z</dcterms:created>
  <dcterms:modified xsi:type="dcterms:W3CDTF">2025-01-21T09:21:55Z</dcterms:modified>
</cp:coreProperties>
</file>