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6" l="1"/>
  <c r="K13" i="6"/>
  <c r="E13" i="6"/>
  <c r="C11" i="12" l="1"/>
  <c r="C10" i="12" l="1"/>
  <c r="D12" i="6" l="1"/>
  <c r="K12" i="6"/>
  <c r="E12" i="6"/>
  <c r="C9" i="12" l="1"/>
  <c r="K11" i="6" l="1"/>
  <c r="E11" i="6"/>
  <c r="H31" i="6" l="1"/>
  <c r="J16" i="12"/>
  <c r="P16" i="12"/>
  <c r="C8" i="12"/>
  <c r="C4" i="12" l="1"/>
  <c r="C7" i="12"/>
  <c r="K9" i="6" l="1"/>
  <c r="C6" i="12" l="1"/>
  <c r="C5" i="12"/>
  <c r="Q17" i="6" l="1"/>
  <c r="K17" i="6"/>
  <c r="Q16" i="6" l="1"/>
  <c r="K16" i="6"/>
  <c r="Q15" i="6" l="1"/>
  <c r="Q14" i="6" l="1"/>
  <c r="N16" i="12" l="1"/>
  <c r="M16" i="12"/>
  <c r="H16" i="12" l="1"/>
  <c r="F16" i="12" l="1"/>
  <c r="Q12" i="6" l="1"/>
  <c r="Q11" i="6" l="1"/>
  <c r="C11" i="6" s="1"/>
  <c r="K10" i="6" l="1"/>
  <c r="Q10" i="6"/>
  <c r="E9" i="6" l="1"/>
  <c r="Q9" i="6"/>
  <c r="K8" i="6" l="1"/>
  <c r="E8" i="6"/>
  <c r="Q8" i="6"/>
  <c r="D8" i="6" l="1"/>
  <c r="Q13" i="6"/>
  <c r="Q7" i="6" l="1"/>
  <c r="K7" i="6"/>
  <c r="E7" i="6"/>
  <c r="D9" i="6"/>
  <c r="E10" i="6"/>
  <c r="C14" i="6"/>
  <c r="E16" i="6"/>
  <c r="D16" i="6" s="1"/>
  <c r="E17" i="6"/>
  <c r="E6" i="6"/>
  <c r="D10" i="6" l="1"/>
  <c r="C10" i="6"/>
  <c r="D17" i="6"/>
  <c r="C17" i="6"/>
  <c r="D7" i="6"/>
  <c r="K6" i="6"/>
  <c r="C8" i="6"/>
  <c r="C9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C18" i="6" s="1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Q44" i="6"/>
  <c r="C44" i="6" s="1"/>
  <c r="I16" i="12" l="1"/>
  <c r="D16" i="12"/>
  <c r="E16" i="12" l="1"/>
  <c r="C16" i="12" s="1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<sst xmlns="http://schemas.openxmlformats.org/spreadsheetml/2006/main" count="985" uniqueCount="899">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</sst>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#,##0.000_);\(#,##0.000\)"/>
    <numFmt numFmtId="169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5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5" fontId="17" fillId="34" borderId="10" xfId="1" applyNumberFormat="1" applyFont="1" applyFill="1" applyBorder="1" applyProtection="1">
      <protection hidden="1"/>
    </xf>
    <xf numFmtId="165" fontId="17" fillId="34" borderId="10" xfId="1" applyNumberFormat="1" applyFont="1" applyFill="1" applyBorder="1" applyAlignment="1" applyProtection="1">
      <alignment horizontal="center"/>
      <protection hidden="1"/>
    </xf>
    <xf numFmtId="165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5" fontId="17" fillId="34" borderId="30" xfId="1" applyNumberFormat="1" applyFont="1" applyFill="1" applyBorder="1" applyProtection="1">
      <protection hidden="1"/>
    </xf>
    <xf numFmtId="165" fontId="17" fillId="34" borderId="30" xfId="1" applyNumberFormat="1" applyFont="1" applyFill="1" applyBorder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5" fontId="0" fillId="0" borderId="0" xfId="0" applyNumberFormat="1" applyFont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4" fontId="0" fillId="0" borderId="0" xfId="1" applyFont="1" applyProtection="1">
      <protection hidden="1"/>
    </xf>
    <xf numFmtId="166" fontId="0" fillId="0" borderId="0" xfId="0" applyNumberFormat="1" applyFont="1" applyProtection="1">
      <protection hidden="1"/>
    </xf>
    <xf numFmtId="167" fontId="0" fillId="0" borderId="0" xfId="0" applyNumberFormat="1" applyFont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Protection="1"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164" fontId="0" fillId="0" borderId="0" xfId="1" applyFont="1" applyFill="1" applyProtection="1">
      <protection hidden="1"/>
    </xf>
    <xf numFmtId="166" fontId="0" fillId="0" borderId="0" xfId="0" applyNumberFormat="1" applyFont="1" applyFill="1" applyProtection="1">
      <protection hidden="1"/>
    </xf>
    <xf numFmtId="165" fontId="0" fillId="0" borderId="0" xfId="0" applyNumberFormat="1" applyFont="1" applyFill="1" applyAlignment="1" applyProtection="1">
      <alignment horizontal="center"/>
      <protection hidden="1"/>
    </xf>
    <xf numFmtId="165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5" fontId="17" fillId="2" borderId="30" xfId="1" applyNumberFormat="1" applyFont="1" applyFill="1" applyBorder="1" applyAlignment="1" applyProtection="1">
      <alignment horizontal="center"/>
      <protection hidden="1"/>
    </xf>
    <xf numFmtId="165" fontId="1" fillId="2" borderId="10" xfId="1" applyNumberFormat="1" applyFont="1" applyFill="1" applyBorder="1" applyAlignment="1" applyProtection="1">
      <alignment horizontal="center"/>
      <protection hidden="1"/>
    </xf>
    <xf numFmtId="165" fontId="1" fillId="2" borderId="30" xfId="1" applyNumberFormat="1" applyFont="1" applyFill="1" applyBorder="1" applyAlignment="1" applyProtection="1">
      <alignment horizontal="center"/>
      <protection hidden="1"/>
    </xf>
    <xf numFmtId="168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5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5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9" fontId="31" fillId="0" borderId="13" xfId="0" applyNumberFormat="1" applyFont="1" applyBorder="1"/>
    <xf numFmtId="0" fontId="22" fillId="2" borderId="0" xfId="0" applyFont="1" applyFill="1" applyProtection="1">
      <protection hidden="1"/>
    </xf>
    <xf numFmtId="165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5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D14" sqref="D14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 t="shared" ref="K7:K13" si="2"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3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 t="shared" si="2"/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3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6"/>
      <c r="B9" s="86" t="s">
        <v>881</v>
      </c>
      <c r="C9" s="87">
        <f t="shared" si="1"/>
        <v>1459319.29</v>
      </c>
      <c r="D9" s="87">
        <f t="shared" ref="D9:D16" si="4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 t="shared" si="2"/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3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6"/>
      <c r="B10" s="86" t="s">
        <v>882</v>
      </c>
      <c r="C10" s="87">
        <f>K10+Q10+E10</f>
        <v>1491105.4800000002</v>
      </c>
      <c r="D10" s="87">
        <f t="shared" si="4"/>
        <v>1491105.48</v>
      </c>
      <c r="E10" s="87">
        <f t="shared" ref="E10:E17" si="5">F10+G10+H10+I10+J10</f>
        <v>418224.82</v>
      </c>
      <c r="F10" s="87">
        <v>123462.74</v>
      </c>
      <c r="G10" s="87">
        <v>97171.08</v>
      </c>
      <c r="H10" s="87">
        <v>38580.81</v>
      </c>
      <c r="I10" s="87">
        <v>19733</v>
      </c>
      <c r="J10" s="150">
        <v>139277.19</v>
      </c>
      <c r="K10" s="87">
        <f t="shared" si="2"/>
        <v>795567.67</v>
      </c>
      <c r="L10" s="87">
        <v>706149.78</v>
      </c>
      <c r="M10" s="87">
        <v>42266.93</v>
      </c>
      <c r="N10" s="87">
        <v>7584.94</v>
      </c>
      <c r="O10" s="87">
        <v>0</v>
      </c>
      <c r="P10" s="87">
        <v>39566.019999999997</v>
      </c>
      <c r="Q10" s="87">
        <f t="shared" si="3"/>
        <v>277312.99</v>
      </c>
      <c r="R10" s="87">
        <v>221689.64</v>
      </c>
      <c r="S10" s="87">
        <v>31659.7</v>
      </c>
      <c r="T10" s="87">
        <v>4413.6499999999996</v>
      </c>
      <c r="U10" s="87">
        <v>19550</v>
      </c>
      <c r="V10" s="87">
        <v>0</v>
      </c>
    </row>
    <row r="11" spans="1:22" x14ac:dyDescent="0.25">
      <c r="A11" s="176"/>
      <c r="B11" s="86" t="s">
        <v>883</v>
      </c>
      <c r="C11" s="87">
        <f>K11+Q11+E11</f>
        <v>1705305.5999999999</v>
      </c>
      <c r="D11" s="87">
        <v>1705306</v>
      </c>
      <c r="E11" s="87">
        <f>F11+G11+H11+I11+J11</f>
        <v>591747.24</v>
      </c>
      <c r="F11" s="87">
        <v>128533.02</v>
      </c>
      <c r="G11" s="87">
        <v>47615.26</v>
      </c>
      <c r="H11" s="87">
        <v>2866.25</v>
      </c>
      <c r="I11" s="87">
        <v>33457.599999999999</v>
      </c>
      <c r="J11" s="150">
        <v>379275.11</v>
      </c>
      <c r="K11" s="87">
        <f t="shared" si="2"/>
        <v>858955.47</v>
      </c>
      <c r="L11" s="87">
        <v>711978.39</v>
      </c>
      <c r="M11" s="87">
        <v>68376.009999999995</v>
      </c>
      <c r="N11" s="87">
        <v>3794.44</v>
      </c>
      <c r="O11" s="87">
        <v>0</v>
      </c>
      <c r="P11" s="87">
        <v>74806.63</v>
      </c>
      <c r="Q11" s="87">
        <f t="shared" si="3"/>
        <v>254602.88999999998</v>
      </c>
      <c r="R11" s="87">
        <v>165658.96</v>
      </c>
      <c r="S11" s="87">
        <v>47799.15</v>
      </c>
      <c r="T11" s="87">
        <v>2707.52</v>
      </c>
      <c r="U11" s="87">
        <v>15700</v>
      </c>
      <c r="V11" s="87">
        <v>22737.26</v>
      </c>
    </row>
    <row r="12" spans="1:22" x14ac:dyDescent="0.25">
      <c r="A12" s="176"/>
      <c r="B12" s="86" t="s">
        <v>887</v>
      </c>
      <c r="C12" s="87">
        <f t="shared" si="1"/>
        <v>1621483.48</v>
      </c>
      <c r="D12" s="87">
        <f>E12+K12+Q12</f>
        <v>1621483.48</v>
      </c>
      <c r="E12" s="87">
        <f>F12+G12+H12+I12+J12</f>
        <v>633132.77</v>
      </c>
      <c r="F12" s="87">
        <v>128801.31</v>
      </c>
      <c r="G12" s="87">
        <v>17167.3</v>
      </c>
      <c r="H12" s="87">
        <v>25098.69</v>
      </c>
      <c r="I12" s="87">
        <v>124635</v>
      </c>
      <c r="J12" s="150">
        <v>337430.47</v>
      </c>
      <c r="K12" s="87">
        <f t="shared" si="2"/>
        <v>787088.17999999993</v>
      </c>
      <c r="L12" s="87">
        <v>710062.11</v>
      </c>
      <c r="M12" s="87">
        <v>20022.3</v>
      </c>
      <c r="N12" s="87">
        <v>4558.07</v>
      </c>
      <c r="O12" s="87">
        <v>49350</v>
      </c>
      <c r="P12" s="87">
        <v>3095.7</v>
      </c>
      <c r="Q12" s="87">
        <f t="shared" si="3"/>
        <v>201262.52999999997</v>
      </c>
      <c r="R12" s="87">
        <v>148633.85999999999</v>
      </c>
      <c r="S12" s="87">
        <v>21737.75</v>
      </c>
      <c r="T12" s="87">
        <v>3628.18</v>
      </c>
      <c r="U12" s="87">
        <v>0</v>
      </c>
      <c r="V12" s="87">
        <v>27262.74</v>
      </c>
    </row>
    <row r="13" spans="1:22" x14ac:dyDescent="0.25">
      <c r="A13" s="176"/>
      <c r="B13" s="86" t="s">
        <v>888</v>
      </c>
      <c r="C13" s="87">
        <f t="shared" si="1"/>
        <v>2016710.2600000002</v>
      </c>
      <c r="D13" s="87">
        <f>E13+K13+Q13</f>
        <v>2016710.2600000002</v>
      </c>
      <c r="E13" s="87">
        <f>F13+G13+H13+I13+J13</f>
        <v>882780.81</v>
      </c>
      <c r="F13" s="87">
        <v>126611.89</v>
      </c>
      <c r="G13" s="87">
        <v>98435.86</v>
      </c>
      <c r="H13" s="87">
        <v>504.23</v>
      </c>
      <c r="I13" s="87">
        <v>58837.21</v>
      </c>
      <c r="J13" s="150">
        <v>598391.62</v>
      </c>
      <c r="K13" s="87">
        <f t="shared" si="2"/>
        <v>289499.12</v>
      </c>
      <c r="L13" s="87">
        <v>165161.57999999999</v>
      </c>
      <c r="M13" s="87">
        <v>82392.28</v>
      </c>
      <c r="N13" s="87">
        <v>3155.14</v>
      </c>
      <c r="O13" s="87">
        <v>0</v>
      </c>
      <c r="P13" s="87">
        <v>38790.120000000003</v>
      </c>
      <c r="Q13" s="87">
        <f t="shared" si="3"/>
        <v>844430.33000000007</v>
      </c>
      <c r="R13" s="87">
        <v>721455.18</v>
      </c>
      <c r="S13" s="156">
        <v>100787.97</v>
      </c>
      <c r="T13" s="156">
        <v>2445.62</v>
      </c>
      <c r="U13" s="156">
        <v>400</v>
      </c>
      <c r="V13" s="87">
        <v>19341.560000000001</v>
      </c>
    </row>
    <row r="14" spans="1:22" x14ac:dyDescent="0.25">
      <c r="A14" s="176"/>
      <c r="B14" s="86" t="s">
        <v>889</v>
      </c>
      <c r="C14" s="87">
        <f t="shared" si="1"/>
        <v>0</v>
      </c>
      <c r="D14" s="87"/>
      <c r="E14" s="87"/>
      <c r="F14" s="87"/>
      <c r="G14" s="87"/>
      <c r="H14" s="87"/>
      <c r="I14" s="87"/>
      <c r="J14" s="150"/>
      <c r="K14" s="87"/>
      <c r="L14" s="87"/>
      <c r="M14" s="87"/>
      <c r="N14" s="87"/>
      <c r="O14" s="87"/>
      <c r="P14" s="87"/>
      <c r="Q14" s="87">
        <f t="shared" si="3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/>
      <c r="E15" s="87"/>
      <c r="F15" s="87"/>
      <c r="G15" s="87"/>
      <c r="H15" s="87"/>
      <c r="I15" s="87"/>
      <c r="J15" s="150"/>
      <c r="K15" s="87"/>
      <c r="L15" s="87"/>
      <c r="M15" s="87"/>
      <c r="N15" s="87"/>
      <c r="O15" s="87"/>
      <c r="P15" s="87"/>
      <c r="Q15" s="87">
        <f t="shared" si="3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4"/>
        <v>0</v>
      </c>
      <c r="E16" s="87">
        <f t="shared" si="5"/>
        <v>0</v>
      </c>
      <c r="F16" s="87"/>
      <c r="G16" s="87"/>
      <c r="H16" s="87"/>
      <c r="I16" s="87"/>
      <c r="J16" s="150"/>
      <c r="K16" s="87">
        <f t="shared" ref="K16:K17" si="6">L16+M16+N16+O16+P16</f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5"/>
        <v>0</v>
      </c>
      <c r="F17" s="87"/>
      <c r="G17" s="87"/>
      <c r="H17" s="87"/>
      <c r="I17" s="87"/>
      <c r="J17" s="150"/>
      <c r="K17" s="87">
        <f t="shared" si="6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>SUM(C6:C17)</f>
        <v>12153575.5</v>
      </c>
      <c r="D18" s="91">
        <f>SUM(D6:D17)</f>
        <v>12153575.9</v>
      </c>
      <c r="E18" s="91">
        <f>SUM(E6:E17)</f>
        <v>3844721.4000000004</v>
      </c>
      <c r="F18" s="91">
        <f t="shared" ref="F18:V18" si="7">SUM(F6:F17)</f>
        <v>1013623.1900000001</v>
      </c>
      <c r="G18" s="91">
        <f t="shared" si="7"/>
        <v>395336.48</v>
      </c>
      <c r="H18" s="91">
        <f t="shared" si="7"/>
        <v>120476.21999999999</v>
      </c>
      <c r="I18" s="91">
        <f t="shared" si="7"/>
        <v>386408.05</v>
      </c>
      <c r="J18" s="91">
        <f t="shared" si="7"/>
        <v>1928877.46</v>
      </c>
      <c r="K18" s="91">
        <f>SUM(K6:K17)</f>
        <v>5825137.6899999995</v>
      </c>
      <c r="L18" s="91">
        <f t="shared" si="7"/>
        <v>5280879.54</v>
      </c>
      <c r="M18" s="91">
        <f t="shared" si="7"/>
        <v>289937.69999999995</v>
      </c>
      <c r="N18" s="91">
        <f t="shared" si="7"/>
        <v>42521.21</v>
      </c>
      <c r="O18" s="91">
        <f t="shared" si="7"/>
        <v>49600</v>
      </c>
      <c r="P18" s="91">
        <f t="shared" si="7"/>
        <v>162199.24</v>
      </c>
      <c r="Q18" s="91">
        <f t="shared" si="7"/>
        <v>2483716.41</v>
      </c>
      <c r="R18" s="91">
        <f t="shared" si="7"/>
        <v>1990808.4100000001</v>
      </c>
      <c r="S18" s="91">
        <f t="shared" si="7"/>
        <v>294769.81</v>
      </c>
      <c r="T18" s="91">
        <f t="shared" si="7"/>
        <v>26886.629999999997</v>
      </c>
      <c r="U18" s="91">
        <f t="shared" si="7"/>
        <v>59850</v>
      </c>
      <c r="V18" s="91">
        <f t="shared" si="7"/>
        <v>111401.56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ref="C31:C44" si="8">E31+K31+Q31</f>
        <v>0</v>
      </c>
      <c r="D31" s="90">
        <f t="shared" ref="D31" si="9">+E31+K31+Q31</f>
        <v>0</v>
      </c>
      <c r="E31" s="95">
        <f>SUM(F31:J31)</f>
        <v>0</v>
      </c>
      <c r="F31" s="95">
        <f>SUM(F19:F30)</f>
        <v>0</v>
      </c>
      <c r="G31" s="95">
        <f t="shared" ref="G31:P31" si="10">SUM(G19:G30)</f>
        <v>0</v>
      </c>
      <c r="H31" s="95">
        <f t="shared" si="10"/>
        <v>0</v>
      </c>
      <c r="I31" s="95">
        <f t="shared" si="10"/>
        <v>0</v>
      </c>
      <c r="J31" s="95">
        <f t="shared" si="10"/>
        <v>0</v>
      </c>
      <c r="K31" s="95">
        <f t="shared" si="10"/>
        <v>0</v>
      </c>
      <c r="L31" s="95">
        <f t="shared" si="10"/>
        <v>0</v>
      </c>
      <c r="M31" s="95">
        <f t="shared" si="10"/>
        <v>0</v>
      </c>
      <c r="N31" s="95">
        <f t="shared" si="10"/>
        <v>0</v>
      </c>
      <c r="O31" s="95">
        <f t="shared" si="10"/>
        <v>0</v>
      </c>
      <c r="P31" s="95">
        <f t="shared" si="10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1">SUM(T19:T30)</f>
        <v>0</v>
      </c>
      <c r="U31" s="95">
        <f t="shared" si="11"/>
        <v>0</v>
      </c>
      <c r="V31" s="95">
        <f t="shared" si="11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8"/>
        <v>0</v>
      </c>
      <c r="D44" s="95">
        <f>SUM(D32:D43)</f>
        <v>0</v>
      </c>
      <c r="E44" s="95">
        <f>SUM(F44:J44)</f>
        <v>0</v>
      </c>
      <c r="F44" s="95">
        <f t="shared" ref="F44:J44" si="12">SUM(F32:F43)</f>
        <v>0</v>
      </c>
      <c r="G44" s="95">
        <f t="shared" si="12"/>
        <v>0</v>
      </c>
      <c r="H44" s="95">
        <f t="shared" si="12"/>
        <v>0</v>
      </c>
      <c r="I44" s="95">
        <f t="shared" si="12"/>
        <v>0</v>
      </c>
      <c r="J44" s="95">
        <f t="shared" si="12"/>
        <v>0</v>
      </c>
      <c r="K44" s="95">
        <f>SUM(L44:P44)</f>
        <v>0</v>
      </c>
      <c r="L44" s="95">
        <f t="shared" ref="L44:P44" si="13">SUM(L32:L43)</f>
        <v>0</v>
      </c>
      <c r="M44" s="95">
        <f t="shared" si="13"/>
        <v>0</v>
      </c>
      <c r="N44" s="95">
        <f t="shared" si="13"/>
        <v>0</v>
      </c>
      <c r="O44" s="95">
        <f t="shared" si="13"/>
        <v>0</v>
      </c>
      <c r="P44" s="95">
        <f t="shared" si="13"/>
        <v>0</v>
      </c>
      <c r="Q44" s="95">
        <f>SUM(R44:V44)</f>
        <v>0</v>
      </c>
      <c r="R44" s="95">
        <f t="shared" ref="R44:V44" si="14">SUM(R32:R43)</f>
        <v>0</v>
      </c>
      <c r="S44" s="95">
        <f t="shared" si="14"/>
        <v>0</v>
      </c>
      <c r="T44" s="95">
        <f>SUM(T33:T43)</f>
        <v>0</v>
      </c>
      <c r="U44" s="95">
        <f t="shared" si="14"/>
        <v>0</v>
      </c>
      <c r="V44" s="95">
        <f t="shared" si="14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R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R17" sqref="R17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8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8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8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8" s="3" customFormat="1" ht="18.75" x14ac:dyDescent="0.3">
      <c r="A4" s="181">
        <v>2021</v>
      </c>
      <c r="B4" s="86" t="s">
        <v>878</v>
      </c>
      <c r="C4" s="157">
        <f t="shared" ref="C4:C9" si="0">D4+E4+F4+G4+H4+I4+J4+K4+L4+M4+N4+O4+P4</f>
        <v>112315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14173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8" s="3" customFormat="1" ht="18.75" x14ac:dyDescent="0.3">
      <c r="A5" s="181"/>
      <c r="B5" s="86" t="s">
        <v>879</v>
      </c>
      <c r="C5" s="157">
        <f t="shared" si="0"/>
        <v>119664</v>
      </c>
      <c r="D5" s="158">
        <v>64176</v>
      </c>
      <c r="E5" s="159">
        <v>0</v>
      </c>
      <c r="F5" s="159">
        <v>10746</v>
      </c>
      <c r="G5" s="157">
        <v>650</v>
      </c>
      <c r="H5" s="157">
        <v>0</v>
      </c>
      <c r="I5" s="160">
        <v>6019</v>
      </c>
      <c r="J5" s="161">
        <v>19706</v>
      </c>
      <c r="K5" s="160">
        <v>9020</v>
      </c>
      <c r="L5" s="164">
        <v>3370</v>
      </c>
      <c r="M5" s="164">
        <v>0</v>
      </c>
      <c r="N5" s="164">
        <v>0</v>
      </c>
      <c r="O5" s="163">
        <v>2022</v>
      </c>
      <c r="P5" s="157">
        <v>3955</v>
      </c>
      <c r="Q5" s="9"/>
    </row>
    <row r="6" spans="1:18" s="3" customFormat="1" ht="18.75" x14ac:dyDescent="0.3">
      <c r="A6" s="181"/>
      <c r="B6" s="86" t="s">
        <v>880</v>
      </c>
      <c r="C6" s="165">
        <f t="shared" si="0"/>
        <v>205083</v>
      </c>
      <c r="D6" s="158">
        <v>80175</v>
      </c>
      <c r="E6" s="159">
        <v>50</v>
      </c>
      <c r="F6" s="159">
        <v>15732</v>
      </c>
      <c r="G6" s="157">
        <v>26194</v>
      </c>
      <c r="H6" s="157">
        <v>2877</v>
      </c>
      <c r="I6" s="160">
        <v>9139</v>
      </c>
      <c r="J6" s="160">
        <v>24302</v>
      </c>
      <c r="K6" s="160">
        <v>12130</v>
      </c>
      <c r="L6" s="164">
        <v>10863</v>
      </c>
      <c r="M6" s="164">
        <v>0</v>
      </c>
      <c r="N6" s="164">
        <v>0</v>
      </c>
      <c r="O6" s="166">
        <v>17552</v>
      </c>
      <c r="P6" s="157">
        <v>6069</v>
      </c>
      <c r="Q6" s="9"/>
    </row>
    <row r="7" spans="1:18" s="3" customFormat="1" ht="18.75" x14ac:dyDescent="0.3">
      <c r="A7" s="181"/>
      <c r="B7" s="86" t="s">
        <v>881</v>
      </c>
      <c r="C7" s="157">
        <f t="shared" si="0"/>
        <v>117801</v>
      </c>
      <c r="D7" s="158">
        <v>76168</v>
      </c>
      <c r="E7" s="159">
        <v>150</v>
      </c>
      <c r="F7" s="159">
        <v>12467</v>
      </c>
      <c r="G7" s="157">
        <v>1560</v>
      </c>
      <c r="H7" s="157"/>
      <c r="I7" s="160">
        <v>7106</v>
      </c>
      <c r="J7" s="160"/>
      <c r="K7" s="160">
        <v>5490</v>
      </c>
      <c r="L7" s="164">
        <v>7948</v>
      </c>
      <c r="M7" s="164"/>
      <c r="N7" s="164"/>
      <c r="O7" s="166">
        <v>-907</v>
      </c>
      <c r="P7" s="157">
        <v>7819</v>
      </c>
      <c r="Q7" s="9"/>
    </row>
    <row r="8" spans="1:18" s="3" customFormat="1" ht="18.75" x14ac:dyDescent="0.3">
      <c r="A8" s="181"/>
      <c r="B8" s="86" t="s">
        <v>882</v>
      </c>
      <c r="C8" s="157">
        <f t="shared" si="0"/>
        <v>139902</v>
      </c>
      <c r="D8" s="158">
        <v>58787</v>
      </c>
      <c r="E8" s="159">
        <v>4047</v>
      </c>
      <c r="F8" s="159">
        <v>14928</v>
      </c>
      <c r="G8" s="157">
        <v>25676</v>
      </c>
      <c r="H8" s="157">
        <v>326</v>
      </c>
      <c r="I8" s="160">
        <v>5929</v>
      </c>
      <c r="J8" s="161"/>
      <c r="K8" s="160">
        <v>8990</v>
      </c>
      <c r="L8" s="164">
        <v>7744</v>
      </c>
      <c r="M8" s="164"/>
      <c r="N8" s="164">
        <v>129</v>
      </c>
      <c r="O8" s="163">
        <v>10583</v>
      </c>
      <c r="P8" s="157">
        <v>2763</v>
      </c>
      <c r="Q8" s="9"/>
    </row>
    <row r="9" spans="1:18" s="3" customFormat="1" ht="18.75" x14ac:dyDescent="0.3">
      <c r="A9" s="181"/>
      <c r="B9" s="86" t="s">
        <v>883</v>
      </c>
      <c r="C9" s="157">
        <f t="shared" si="0"/>
        <v>152221</v>
      </c>
      <c r="D9" s="158">
        <v>52364</v>
      </c>
      <c r="E9" s="159">
        <v>5024</v>
      </c>
      <c r="F9" s="159">
        <v>11738</v>
      </c>
      <c r="G9" s="157">
        <v>7711</v>
      </c>
      <c r="H9" s="157">
        <v>78</v>
      </c>
      <c r="I9" s="160">
        <v>6131</v>
      </c>
      <c r="J9" s="160"/>
      <c r="K9" s="160">
        <v>14461</v>
      </c>
      <c r="L9" s="164">
        <v>5917</v>
      </c>
      <c r="M9" s="164"/>
      <c r="N9" s="164">
        <v>33600</v>
      </c>
      <c r="O9" s="163">
        <v>6829</v>
      </c>
      <c r="P9" s="157">
        <v>8368</v>
      </c>
      <c r="Q9" s="9"/>
    </row>
    <row r="10" spans="1:18" s="3" customFormat="1" ht="18.75" x14ac:dyDescent="0.3">
      <c r="A10" s="181"/>
      <c r="B10" s="86" t="s">
        <v>887</v>
      </c>
      <c r="C10" s="157">
        <f>D10+E10+F10+G10+H10+I10+J10+K10+L10+M10+N10+O10+P10</f>
        <v>117803</v>
      </c>
      <c r="D10" s="158">
        <v>64799</v>
      </c>
      <c r="E10" s="159">
        <v>1139</v>
      </c>
      <c r="F10" s="159">
        <v>11742</v>
      </c>
      <c r="G10" s="157">
        <v>3281</v>
      </c>
      <c r="H10" s="157">
        <v>416</v>
      </c>
      <c r="I10" s="160">
        <v>8476</v>
      </c>
      <c r="J10" s="160"/>
      <c r="K10" s="160">
        <v>15140</v>
      </c>
      <c r="L10" s="164">
        <v>7074</v>
      </c>
      <c r="M10" s="164"/>
      <c r="N10" s="164"/>
      <c r="O10" s="163">
        <v>665</v>
      </c>
      <c r="P10" s="157">
        <v>5071</v>
      </c>
      <c r="Q10" s="9"/>
    </row>
    <row r="11" spans="1:18" s="3" customFormat="1" ht="18.75" x14ac:dyDescent="0.3">
      <c r="A11" s="181"/>
      <c r="B11" s="86" t="s">
        <v>888</v>
      </c>
      <c r="C11" s="157">
        <f>D11+E11+F11+G11+H11+I11+J11+K11+L11+M11+N11+O11+P11</f>
        <v>137007</v>
      </c>
      <c r="D11" s="158">
        <v>74055</v>
      </c>
      <c r="E11" s="159">
        <v>1523</v>
      </c>
      <c r="F11" s="159">
        <v>13003</v>
      </c>
      <c r="G11" s="157">
        <v>4422</v>
      </c>
      <c r="H11" s="157">
        <v>438</v>
      </c>
      <c r="I11" s="160">
        <v>8789</v>
      </c>
      <c r="J11" s="160"/>
      <c r="K11" s="160">
        <v>10920</v>
      </c>
      <c r="L11" s="164">
        <v>8059</v>
      </c>
      <c r="M11" s="164"/>
      <c r="N11" s="164"/>
      <c r="O11" s="163">
        <v>9969</v>
      </c>
      <c r="P11" s="157">
        <v>5829</v>
      </c>
      <c r="Q11" s="9"/>
    </row>
    <row r="12" spans="1:18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8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8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R14" s="170"/>
    </row>
    <row r="15" spans="1:18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8" s="3" customFormat="1" ht="18.75" x14ac:dyDescent="0.3">
      <c r="A16" s="181"/>
      <c r="B16" s="6" t="s">
        <v>892</v>
      </c>
      <c r="C16" s="168">
        <f>D16+E16+F16+G16+H16+I16+J16+K16+L16+M16+N16+O16+P16</f>
        <v>1101796</v>
      </c>
      <c r="D16" s="169">
        <f t="shared" ref="D16:H16" si="1">SUM(D4:D15)</f>
        <v>532579</v>
      </c>
      <c r="E16" s="169">
        <f t="shared" si="1"/>
        <v>11933</v>
      </c>
      <c r="F16" s="169">
        <f t="shared" si="1"/>
        <v>100578</v>
      </c>
      <c r="G16" s="169">
        <f t="shared" si="1"/>
        <v>69794</v>
      </c>
      <c r="H16" s="169">
        <f t="shared" si="1"/>
        <v>4541</v>
      </c>
      <c r="I16" s="169">
        <f t="shared" ref="I16:O16" si="2">SUM(I4:I15)</f>
        <v>57814</v>
      </c>
      <c r="J16" s="169">
        <f>SUM(J4:J15)</f>
        <v>58181</v>
      </c>
      <c r="K16" s="169">
        <f t="shared" si="2"/>
        <v>85381</v>
      </c>
      <c r="L16" s="169">
        <f t="shared" si="2"/>
        <v>57651</v>
      </c>
      <c r="M16" s="169">
        <f>SUM(M4:M15)</f>
        <v>0</v>
      </c>
      <c r="N16" s="169">
        <f>SUM(N4:N15)</f>
        <v>33729</v>
      </c>
      <c r="O16" s="169">
        <f t="shared" si="2"/>
        <v>47918</v>
      </c>
      <c r="P16" s="169">
        <f>SUM(P4:P15)</f>
        <v>41697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Xhylfidane Nimani</cp:lastModifiedBy>
  <cp:lastPrinted>2021-06-07T11:51:25Z</cp:lastPrinted>
  <dcterms:created xsi:type="dcterms:W3CDTF">2015-03-12T08:53:45Z</dcterms:created>
  <dcterms:modified xsi:type="dcterms:W3CDTF">2021-09-02T11:12:19Z</dcterms:modified>
</cp:coreProperties>
</file>