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6" l="1"/>
  <c r="D15" i="6" l="1"/>
  <c r="K15" i="6"/>
  <c r="E15" i="6"/>
  <c r="C13" i="12"/>
  <c r="C12" i="12" l="1"/>
  <c r="K14" i="6" l="1"/>
  <c r="E14" i="6"/>
  <c r="D13" i="6" l="1"/>
  <c r="K13" i="6"/>
  <c r="E13" i="6"/>
  <c r="C11" i="12" l="1"/>
  <c r="C10" i="12" l="1"/>
  <c r="D12" i="6" l="1"/>
  <c r="K12" i="6"/>
  <c r="E12" i="6"/>
  <c r="C9" i="12" l="1"/>
  <c r="K11" i="6" l="1"/>
  <c r="E11" i="6"/>
  <c r="H31" i="6" l="1"/>
  <c r="J16" i="12"/>
  <c r="P16" i="12"/>
  <c r="C8" i="12"/>
  <c r="C4" i="12" l="1"/>
  <c r="C7" i="12"/>
  <c r="K9" i="6" l="1"/>
  <c r="C6" i="12" l="1"/>
  <c r="C5" i="12"/>
  <c r="C16" i="12" s="1"/>
  <c r="Q17" i="6" l="1"/>
  <c r="K17" i="6"/>
  <c r="Q16" i="6" l="1"/>
  <c r="K16" i="6"/>
  <c r="Q15" i="6" l="1"/>
  <c r="Q14" i="6" l="1"/>
  <c r="D14" i="6" l="1"/>
  <c r="C14" i="6"/>
  <c r="N16" i="12"/>
  <c r="M16" i="12"/>
  <c r="H16" i="12" l="1"/>
  <c r="F16" i="12" l="1"/>
  <c r="Q12" i="6" l="1"/>
  <c r="Q11" i="6" l="1"/>
  <c r="C11" i="6" s="1"/>
  <c r="K10" i="6" l="1"/>
  <c r="Q10" i="6"/>
  <c r="E9" i="6" l="1"/>
  <c r="Q9" i="6"/>
  <c r="K8" i="6" l="1"/>
  <c r="E8" i="6"/>
  <c r="Q8" i="6"/>
  <c r="D8" i="6" l="1"/>
  <c r="Q13" i="6"/>
  <c r="Q7" i="6" l="1"/>
  <c r="K7" i="6"/>
  <c r="E7" i="6"/>
  <c r="D9" i="6"/>
  <c r="E10" i="6"/>
  <c r="E16" i="6"/>
  <c r="D16" i="6" s="1"/>
  <c r="E17" i="6"/>
  <c r="E6" i="6"/>
  <c r="D10" i="6" l="1"/>
  <c r="C10" i="6"/>
  <c r="D17" i="6"/>
  <c r="C17" i="6"/>
  <c r="D7" i="6"/>
  <c r="K6" i="6"/>
  <c r="C8" i="6"/>
  <c r="C9" i="6"/>
  <c r="C12" i="6"/>
  <c r="C15" i="6"/>
  <c r="H18" i="6"/>
  <c r="L18" i="6"/>
  <c r="F18" i="6"/>
  <c r="G18" i="6"/>
  <c r="I18" i="6"/>
  <c r="J18" i="6"/>
  <c r="M18" i="6"/>
  <c r="N18" i="6"/>
  <c r="K31" i="6"/>
  <c r="J31" i="6"/>
  <c r="F31" i="6"/>
  <c r="G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C7" i="6"/>
  <c r="E31" i="6"/>
  <c r="C13" i="6"/>
  <c r="E18" i="6"/>
  <c r="C18" i="6" l="1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C31" i="6" l="1"/>
  <c r="D31" i="6"/>
  <c r="K16" i="12"/>
  <c r="L16" i="12"/>
  <c r="O16" i="12"/>
  <c r="G16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Q44" i="6"/>
  <c r="C44" i="6" s="1"/>
  <c r="I16" i="12" l="1"/>
  <c r="D16" i="12"/>
  <c r="E16" i="12" l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<sst xmlns="http://schemas.openxmlformats.org/spreadsheetml/2006/main" count="985" uniqueCount="899">
  <si>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</si>
  <si>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</si>
  <si>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</si>
  <si>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</si>
  <si>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</si>
  <si>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</si>
  <si>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</si>
  <si>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</si>
  <si>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</si>
  <si>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</si>
  <si>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</si>
  <si>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</si>
  <si>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</si>
  <si>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</si>
  <si>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</si>
  <si>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</si>
  <si>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</si>
  <si>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</si>
  <si>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</si>
  <si>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</si>
  <si>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</si>
  <si>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</si>
  <si>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</si>
  <si>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</si>
  <si>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</si>
  <si>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</si>
  <si>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</si>
  <si>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</si>
  <si>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</si>
  <si>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</si>
  <si>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</si>
  <si>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</si>
  <si>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</si>
  <si>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</si>
  <si>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</si>
  <si>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</si>
  <si>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</si>
  <si>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</si>
  <si>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</si>
  <si>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</si>
  <si>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</si>
  <si>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</si>
  <si>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</si>
  <si>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</si>
  <si>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</si>
  <si>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</si>
  <si>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</si>
  <si>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</si>
  <si>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</si>
  <si>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</si>
  <si>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</si>
  <si>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</si>
  <si>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</si>
  <si>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</si>
  <si>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</si>
  <si>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</si>
  <si>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</si>
  <si>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</si>
  <si>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</si>
  <si>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</si>
  <si>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</si>
  <si>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</si>
  <si>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</si>
  <si>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</si>
  <si>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</si>
  <si>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</si>
  <si>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</si>
  <si>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</si>
  <si>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</si>
  <si>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</si>
  <si>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</si>
  <si>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</si>
  <si>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</si>
  <si>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</si>
  <si>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</si>
  <si>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</si>
  <si>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</si>
  <si>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</si>
  <si>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</si>
  <si>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</si>
  <si>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</si>
  <si>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</si>
  <si>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</si>
  <si>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</si>
  <si>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</si>
  <si>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</si>
  <si>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</si>
  <si>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</si>
  <si>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</si>
  <si>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</si>
  <si>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</si>
  <si>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</si>
  <si>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</si>
  <si>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</si>
  <si>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</si>
  <si>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</si>
  <si>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</si>
  <si>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</si>
  <si>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</si>
  <si>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</si>
  <si>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</si>
  <si>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</si>
  <si>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</si>
  <si>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</si>
  <si>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</si>
  <si>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</si>
  <si>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</si>
  <si>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</si>
  <si>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</si>
  <si>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</si>
  <si>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</si>
  <si>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</si>
  <si>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</si>
  <si>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</si>
  <si>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</si>
  <si>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</si>
  <si>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</si>
  <si>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</si>
  <si>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</si>
  <si>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</si>
  <si>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</si>
  <si>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</si>
  <si>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</si>
  <si>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</si>
  <si>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</si>
  <si>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</si>
  <si>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</si>
  <si>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</si>
  <si>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</si>
  <si>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</si>
  <si>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</si>
  <si>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</si>
  <si>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</si>
  <si>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</si>
  <si>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</si>
  <si>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</si>
  <si>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</si>
  <si>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</si>
  <si>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</si>
  <si>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</si>
  <si>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</si>
  <si>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</si>
  <si>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</si>
  <si>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</si>
  <si>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</si>
  <si>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</si>
  <si>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</si>
  <si>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</si>
  <si>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</si>
  <si>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</si>
  <si>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</si>
  <si>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</si>
  <si>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</si>
  <si>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</si>
  <si>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</si>
  <si>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</si>
  <si>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</si>
  <si>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</si>
  <si>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</si>
  <si>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</si>
  <si>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</si>
  <si>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</si>
  <si>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</si>
  <si>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</si>
  <si>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</si>
  <si>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</si>
  <si>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</si>
  <si>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</si>
  <si>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</si>
  <si>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</si>
  <si>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</si>
  <si>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</si>
  <si>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</si>
  <si>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</si>
  <si>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</si>
  <si>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</si>
  <si>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</si>
  <si>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</si>
  <si>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</si>
  <si>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</si>
  <si>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</si>
  <si>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</si>
  <si>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</si>
  <si>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</si>
  <si>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</si>
  <si>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</si>
  <si>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</si>
  <si>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</si>
  <si>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</si>
  <si>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</si>
  <si>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</si>
  <si>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</si>
  <si>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</si>
  <si>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</si>
  <si>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</si>
  <si>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</si>
  <si>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</si>
  <si>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</si>
  <si>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</si>
  <si>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</si>
  <si>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</si>
  <si>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</si>
  <si>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</si>
  <si>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</si>
  <si>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</si>
  <si>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</si>
  <si>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</si>
  <si>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</si>
  <si>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</si>
  <si>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</si>
  <si>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</si>
  <si>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</si>
  <si>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</si>
  <si>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</si>
  <si>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</si>
  <si>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</si>
  <si>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</si>
  <si>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</si>
  <si>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</si>
  <si>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</si>
  <si>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</si>
  <si>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</si>
  <si>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</si>
  <si>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</si>
  <si>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</si>
  <si>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</si>
  <si>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</si>
  <si>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</si>
  <si>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</si>
  <si>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</si>
  <si>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</si>
  <si>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</si>
  <si>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</si>
  <si>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</si>
  <si>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</si>
  <si>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</si>
  <si>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</si>
  <si>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</si>
  <si>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</si>
  <si>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</si>
  <si>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</si>
  <si>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</si>
  <si>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</si>
  <si>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</si>
  <si>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</si>
  <si>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</si>
  <si>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</si>
  <si>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</si>
  <si>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</si>
  <si>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</si>
  <si>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</si>
  <si>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</si>
  <si>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</si>
  <si>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</si>
  <si>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</si>
  <si>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</si>
  <si>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</si>
  <si>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</si>
  <si>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</si>
  <si>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</si>
  <si>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</si>
  <si>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</si>
  <si>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</si>
  <si>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</si>
  <si>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</si>
  <si>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</si>
  <si>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</si>
  <si>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</si>
  <si>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</si>
  <si>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</si>
  <si>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</si>
  <si>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</si>
  <si>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</si>
  <si>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</si>
  <si>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</si>
  <si>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</si>
  <si>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</si>
  <si>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</si>
  <si>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</si>
  <si>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</si>
  <si>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</si>
  <si>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</si>
  <si>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</si>
  <si>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</si>
  <si>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</si>
  <si>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</si>
  <si>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</si>
  <si>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</si>
  <si>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</si>
  <si>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</si>
  <si>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</si>
  <si>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</si>
  <si>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</si>
  <si>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</si>
  <si>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</si>
  <si>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</si>
  <si>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</si>
  <si>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</si>
  <si>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</si>
  <si>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</si>
  <si>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</si>
  <si>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</si>
  <si>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</si>
  <si>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</si>
  <si>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</si>
  <si>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</si>
  <si>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</si>
  <si>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</si>
  <si>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</si>
  <si>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</si>
  <si>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</si>
  <si>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</si>
  <si>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</si>
  <si>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</si>
  <si>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</si>
  <si>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</si>
  <si>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</si>
  <si>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</si>
  <si>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</si>
  <si>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</si>
  <si>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</si>
  <si>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</si>
  <si>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</si>
  <si>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</si>
  <si>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</si>
  <si>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</si>
  <si>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</si>
  <si>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</si>
  <si>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</si>
  <si>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</si>
  <si>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</si>
  <si>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</si>
  <si>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</si>
  <si>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</si>
  <si>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</si>
  <si>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</si>
  <si>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</si>
  <si>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</si>
  <si>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</si>
  <si>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</si>
  <si>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</si>
  <si>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</si>
  <si>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</si>
  <si>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</si>
  <si>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</si>
  <si>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</si>
  <si>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</si>
  <si>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</si>
  <si>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</si>
  <si>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</si>
  <si>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</si>
  <si>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</si>
  <si>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</si>
  <si>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</si>
  <si>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</si>
  <si>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</si>
  <si>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</si>
  <si>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</si>
  <si>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</si>
  <si>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</si>
  <si>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</si>
  <si>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</si>
  <si>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</si>
  <si>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</si>
  <si>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</si>
  <si>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</si>
  <si>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</si>
  <si>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</si>
  <si>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</si>
  <si>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</si>
  <si>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</si>
  <si>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</si>
  <si>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</si>
  <si>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</si>
  <si>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</si>
  <si>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</si>
  <si>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</si>
  <si>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</si>
  <si>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</si>
  <si>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</si>
  <si>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</si>
  <si>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</si>
  <si>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</si>
  <si>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</si>
  <si>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</si>
  <si>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</si>
  <si>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</si>
  <si>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</si>
  <si>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</si>
  <si>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</si>
  <si>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</si>
  <si>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</si>
  <si>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</si>
  <si>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</si>
  <si>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</si>
  <si>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</si>
  <si>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</si>
  <si>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</si>
  <si>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</si>
  <si>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</si>
  <si>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</si>
  <si>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</si>
  <si>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</si>
  <si>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</si>
  <si>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</si>
  <si>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</si>
  <si>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</si>
  <si>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</si>
  <si>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</si>
  <si>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</si>
  <si>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</si>
  <si>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</si>
  <si>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</si>
  <si>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</si>
  <si>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</si>
  <si>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</si>
  <si>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</si>
  <si>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</si>
  <si>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</si>
  <si>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</si>
  <si>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</si>
  <si>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</si>
  <si>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</si>
  <si>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</si>
  <si>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</si>
  <si>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</si>
  <si>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</si>
  <si>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</si>
  <si>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</si>
  <si>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</si>
  <si>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</si>
  <si>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</si>
  <si>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</si>
  <si>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</si>
  <si>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</si>
  <si>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</si>
  <si>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</si>
  <si>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</si>
  <si>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</si>
  <si>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</si>
  <si>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</si>
  <si>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</si>
  <si>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</si>
  <si>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</si>
  <si>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</si>
  <si>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</si>
  <si>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</si>
  <si>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</si>
  <si>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</si>
  <si>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</si>
  <si>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</si>
  <si>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</si>
  <si>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</si>
  <si>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</si>
  <si>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</si>
  <si>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</si>
  <si>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</si>
  <si>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</si>
  <si>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</si>
  <si>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</si>
  <si>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</si>
  <si>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</si>
  <si>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</si>
  <si>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</si>
  <si>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</si>
  <si>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</si>
  <si>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</si>
  <si>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</si>
  <si>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</si>
  <si>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</si>
  <si>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</si>
  <si>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</si>
  <si>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</si>
  <si>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</si>
  <si>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</si>
  <si>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</si>
  <si>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</si>
  <si>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</si>
  <si>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</si>
  <si>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</si>
  <si>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</si>
  <si>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</si>
  <si>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</si>
  <si>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</si>
  <si>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</si>
  <si>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</si>
  <si>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</si>
  <si>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</si>
  <si>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</si>
  <si>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</si>
  <si>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</si>
  <si>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</si>
  <si>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</si>
  <si>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</si>
  <si>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</si>
  <si>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</si>
  <si>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</si>
  <si>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</si>
  <si>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</si>
  <si>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</si>
  <si>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</si>
  <si>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</si>
  <si>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</si>
  <si>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</si>
  <si>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</si>
  <si>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</si>
  <si>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</si>
  <si>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</si>
  <si>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</si>
  <si>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</si>
  <si>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</si>
  <si>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</si>
  <si>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</si>
  <si>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</si>
  <si>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</si>
  <si>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</si>
  <si>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</si>
  <si>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</si>
  <si>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</si>
  <si>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</si>
  <si>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</si>
  <si>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</si>
  <si>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</si>
  <si>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</si>
  <si>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</si>
  <si>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</si>
  <si>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</si>
  <si>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</si>
  <si>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</si>
  <si>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</si>
  <si>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</si>
  <si>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</si>
  <si>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</si>
  <si>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</si>
  <si>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</si>
  <si>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</si>
  <si>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</si>
  <si>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</si>
  <si>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</si>
  <si>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</si>
  <si>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</si>
  <si>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</si>
  <si>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</si>
  <si>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</si>
  <si>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</si>
  <si>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</si>
  <si>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</si>
  <si>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</si>
  <si>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</si>
  <si>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</si>
  <si>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</si>
  <si>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</si>
  <si>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</si>
  <si>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</si>
  <si>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</si>
  <si>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</si>
  <si>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</si>
  <si>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</si>
  <si>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</si>
  <si>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</si>
  <si>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</si>
  <si>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</si>
  <si>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</si>
  <si>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</si>
  <si>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</si>
  <si>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</si>
  <si>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</si>
  <si>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</si>
  <si>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</si>
  <si>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</si>
  <si>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</si>
  <si>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</si>
  <si>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</si>
  <si>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</si>
  <si>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</si>
  <si>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</si>
  <si>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</si>
  <si>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</si>
  <si>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</si>
  <si>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</si>
  <si>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</si>
  <si>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</si>
  <si>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</si>
  <si>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</si>
  <si>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</si>
  <si>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</si>
  <si>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</si>
  <si>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</si>
  <si>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</si>
  <si>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</si>
  <si>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</si>
  <si>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</si>
  <si>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</si>
  <si>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</si>
  <si>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</si>
  <si>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</si>
  <si>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</si>
  <si>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</si>
  <si>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</si>
  <si>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</si>
  <si>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</si>
  <si>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</si>
  <si>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</si>
  <si>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</si>
  <si>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</si>
  <si>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</si>
  <si>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</si>
  <si>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</si>
  <si>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</si>
  <si>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</si>
  <si>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</si>
  <si>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</si>
  <si>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</si>
  <si>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</si>
  <si>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</si>
  <si>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</si>
  <si>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</si>
  <si>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</si>
  <si>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</si>
  <si>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</si>
  <si>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</si>
  <si>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</si>
  <si>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</si>
  <si>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</si>
  <si>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</si>
  <si>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</si>
  <si>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</si>
  <si>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</si>
  <si>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</si>
  <si>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</si>
  <si>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</si>
  <si>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</si>
  <si>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</si>
  <si>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</si>
  <si>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</si>
  <si>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</si>
  <si>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</si>
  <si>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</si>
  <si>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</si>
  <si>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</si>
  <si>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</si>
  <si>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</si>
  <si>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</si>
  <si>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</si>
  <si>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</si>
  <si>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</si>
  <si>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</si>
  <si>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</si>
  <si>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</si>
  <si>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</si>
  <si>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</si>
  <si>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</si>
  <si>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</si>
  <si>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</si>
  <si>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</si>
  <si>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</si>
  <si>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</si>
  <si>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</si>
  <si>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</si>
  <si>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</si>
  <si>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</si>
  <si>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</si>
  <si>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</si>
  <si>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</si>
  <si>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</si>
  <si>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</si>
  <si>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</si>
  <si>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</si>
  <si>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</si>
  <si>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</si>
  <si>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</si>
  <si>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</si>
  <si>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</si>
  <si>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</si>
  <si>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</si>
  <si>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</si>
  <si>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</si>
  <si>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</si>
  <si>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</si>
  <si>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</si>
  <si>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</si>
  <si>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</si>
  <si>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</si>
  <si>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</si>
  <si>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</si>
  <si>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</si>
  <si>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</si>
  <si>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</si>
  <si>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</si>
  <si>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</si>
  <si>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</si>
  <si>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</si>
  <si>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</si>
  <si>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</si>
  <si>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</si>
  <si>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</si>
  <si>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</si>
  <si>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</si>
  <si>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</si>
  <si>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</si>
  <si>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</si>
  <si>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</si>
  <si>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</si>
  <si>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</si>
  <si>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</si>
  <si>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</si>
  <si>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</si>
  <si>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</si>
  <si>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</si>
  <si>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</si>
  <si>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</si>
  <si>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</si>
  <si>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</si>
  <si>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</si>
  <si>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</si>
  <si>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</si>
  <si>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</si>
  <si>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</si>
  <si>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</si>
  <si>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</si>
  <si>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</si>
  <si>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</si>
  <si>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</si>
  <si>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</si>
  <si>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</si>
  <si>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</si>
  <si>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</si>
  <si>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</si>
  <si>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</si>
  <si>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</si>
  <si>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</si>
  <si>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</si>
  <si>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</si>
  <si>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</si>
  <si>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</si>
  <si>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</si>
  <si>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</si>
  <si>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</si>
  <si>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</si>
  <si>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</si>
  <si>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</si>
  <si>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</si>
  <si>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</si>
  <si>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</si>
  <si>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</si>
  <si>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</si>
  <si>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</si>
  <si>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</si>
  <si>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</si>
  <si>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</si>
  <si>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</si>
  <si>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</si>
  <si>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</si>
  <si>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</si>
  <si>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</si>
  <si>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</si>
  <si>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</si>
  <si>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</si>
  <si>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</si>
  <si>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</si>
  <si>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</si>
  <si>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</si>
  <si>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</si>
  <si>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</si>
  <si>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</si>
  <si>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</si>
  <si>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</si>
  <si>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</si>
  <si>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</si>
  <si>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</si>
  <si>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</si>
  <si>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</si>
  <si>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</si>
  <si>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</si>
  <si>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</si>
  <si>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</si>
  <si>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</si>
  <si>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</si>
  <si>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</si>
  <si>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</si>
  <si>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</si>
  <si>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</si>
  <si>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</si>
  <si>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</si>
  <si>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</si>
  <si>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</si>
  <si>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</si>
  <si>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</si>
  <si>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</si>
  <si>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</si>
  <si>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</si>
  <si>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</si>
  <si>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</si>
  <si>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</si>
  <si>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</si>
  <si>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</si>
  <si>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</si>
  <si>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</si>
  <si>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</si>
  <si>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</si>
  <si>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</si>
  <si>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</si>
  <si>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</si>
  <si>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</si>
  <si>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</si>
  <si>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</si>
  <si>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</si>
  <si>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</si>
  <si>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</si>
  <si>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</si>
  <si>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</si>
  <si>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</si>
  <si>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</si>
  <si>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</si>
  <si>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</si>
  <si>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</si>
  <si>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</si>
  <si>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</si>
  <si>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</si>
  <si>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</si>
  <si>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</si>
  <si>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</si>
  <si>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</si>
  <si>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</si>
  <si>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</si>
  <si>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</si>
  <si>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</si>
  <si>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</si>
  <si>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</si>
  <si>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</si>
  <si>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</si>
  <si>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</si>
  <si>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</si>
  <si>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</si>
  <si>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</si>
  <si>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</si>
  <si>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</si>
  <si>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</si>
  <si>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</si>
  <si>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</si>
  <si>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</si>
  <si>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</si>
  <si>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</si>
  <si>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</si>
  <si>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</si>
  <si>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</si>
  <si>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</si>
  <si>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</si>
  <si>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</si>
  <si>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</si>
  <si>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</si>
  <si>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</si>
  <si>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</si>
  <si>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</si>
  <si>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</si>
  <si>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</si>
  <si>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</si>
  <si>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</si>
  <si>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</si>
  <si>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</si>
  <si>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</si>
  <si>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</si>
  <si>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</si>
  <si>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</si>
  <si>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</si>
  <si>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</si>
  <si>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</si>
  <si>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</si>
  <si>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</si>
  <si>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</si>
  <si>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</si>
  <si>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</si>
  <si>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</si>
  <si>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</si>
  <si>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</si>
  <si>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</si>
  <si>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</si>
  <si>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</si>
  <si>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</si>
  <si>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</si>
  <si>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</si>
  <si>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</si>
  <si>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</si>
  <si>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</si>
  <si>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</si>
  <si>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</si>
  <si>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</si>
  <si>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</si>
  <si>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</si>
  <si>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</si>
  <si>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</si>
  <si>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</si>
  <si>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</si>
  <si>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</si>
  <si>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</si>
  <si>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</si>
  <si>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</si>
  <si>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</si>
  <si>
    <t>Shpalosje:  Per muajin shkurt nuk kemi shpenzime te paraqitura te kategoria e pagave dhe meditjeve, sepse ky shpenzim eshte regjistruar ne sistem me dt .01 mars 2021, dhe si te tille do ta paraqesim me shpenzimet e muajit 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</si>
</sst>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#,##0.000_);\(#,##0.000\)"/>
    <numFmt numFmtId="169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5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5" fontId="17" fillId="34" borderId="10" xfId="1" applyNumberFormat="1" applyFont="1" applyFill="1" applyBorder="1" applyProtection="1">
      <protection hidden="1"/>
    </xf>
    <xf numFmtId="165" fontId="17" fillId="34" borderId="10" xfId="1" applyNumberFormat="1" applyFont="1" applyFill="1" applyBorder="1" applyAlignment="1" applyProtection="1">
      <alignment horizontal="center"/>
      <protection hidden="1"/>
    </xf>
    <xf numFmtId="165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5" fontId="17" fillId="34" borderId="30" xfId="1" applyNumberFormat="1" applyFont="1" applyFill="1" applyBorder="1" applyProtection="1">
      <protection hidden="1"/>
    </xf>
    <xf numFmtId="165" fontId="17" fillId="34" borderId="30" xfId="1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4" fontId="0" fillId="0" borderId="0" xfId="1" applyFont="1" applyProtection="1">
      <protection hidden="1"/>
    </xf>
    <xf numFmtId="166" fontId="0" fillId="0" borderId="0" xfId="0" applyNumberFormat="1" applyFont="1" applyProtection="1">
      <protection hidden="1"/>
    </xf>
    <xf numFmtId="167" fontId="0" fillId="0" borderId="0" xfId="0" applyNumberFormat="1" applyFont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Protection="1"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164" fontId="0" fillId="0" borderId="0" xfId="1" applyFont="1" applyFill="1" applyProtection="1">
      <protection hidden="1"/>
    </xf>
    <xf numFmtId="166" fontId="0" fillId="0" borderId="0" xfId="0" applyNumberFormat="1" applyFont="1" applyFill="1" applyProtection="1">
      <protection hidden="1"/>
    </xf>
    <xf numFmtId="165" fontId="0" fillId="0" borderId="0" xfId="0" applyNumberFormat="1" applyFont="1" applyFill="1" applyAlignment="1" applyProtection="1">
      <alignment horizontal="center"/>
      <protection hidden="1"/>
    </xf>
    <xf numFmtId="165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5" fontId="17" fillId="2" borderId="30" xfId="1" applyNumberFormat="1" applyFont="1" applyFill="1" applyBorder="1" applyAlignment="1" applyProtection="1">
      <alignment horizontal="center"/>
      <protection hidden="1"/>
    </xf>
    <xf numFmtId="165" fontId="1" fillId="2" borderId="10" xfId="1" applyNumberFormat="1" applyFont="1" applyFill="1" applyBorder="1" applyAlignment="1" applyProtection="1">
      <alignment horizontal="center"/>
      <protection hidden="1"/>
    </xf>
    <xf numFmtId="165" fontId="1" fillId="2" borderId="30" xfId="1" applyNumberFormat="1" applyFont="1" applyFill="1" applyBorder="1" applyAlignment="1" applyProtection="1">
      <alignment horizontal="center"/>
      <protection hidden="1"/>
    </xf>
    <xf numFmtId="168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5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5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9" fontId="31" fillId="0" borderId="13" xfId="0" applyNumberFormat="1" applyFont="1" applyBorder="1"/>
    <xf numFmtId="0" fontId="22" fillId="2" borderId="0" xfId="0" applyFont="1" applyFill="1" applyProtection="1">
      <protection hidden="1"/>
    </xf>
    <xf numFmtId="165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5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3" fontId="35" fillId="38" borderId="23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P8" sqref="P8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0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81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2"/>
      <c r="B3" s="182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2"/>
      <c r="B4" s="182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3"/>
      <c r="B5" s="183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72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9">
        <v>2021</v>
      </c>
      <c r="B6" s="86" t="s">
        <v>878</v>
      </c>
      <c r="C6" s="87">
        <f>E6+K6+Q6</f>
        <v>1025252.4299999999</v>
      </c>
      <c r="D6" s="87">
        <f>+E6+K6+Q6</f>
        <v>1025252.4299999999</v>
      </c>
      <c r="E6" s="87">
        <f>F6+G6+H6+I6+J6</f>
        <v>126835.34</v>
      </c>
      <c r="F6" s="87">
        <v>126835.34</v>
      </c>
      <c r="G6" s="87"/>
      <c r="H6" s="87"/>
      <c r="I6" s="87"/>
      <c r="J6" s="87"/>
      <c r="K6" s="87">
        <f>+L6+M6+N6+O6+P6</f>
        <v>702767.14</v>
      </c>
      <c r="L6" s="87">
        <v>702767.14</v>
      </c>
      <c r="M6" s="87"/>
      <c r="N6" s="87"/>
      <c r="O6" s="87"/>
      <c r="P6" s="87"/>
      <c r="Q6" s="87">
        <f t="shared" ref="Q6" si="0">SUM(R6:V6)</f>
        <v>195649.95</v>
      </c>
      <c r="R6" s="87">
        <v>195649.95</v>
      </c>
      <c r="S6" s="87"/>
      <c r="T6" s="87"/>
      <c r="U6" s="87"/>
      <c r="V6" s="87"/>
    </row>
    <row r="7" spans="1:22" x14ac:dyDescent="0.25">
      <c r="A7" s="179"/>
      <c r="B7" s="86" t="s">
        <v>879</v>
      </c>
      <c r="C7" s="87">
        <f t="shared" ref="C7:C15" si="1">E7+K7+Q7</f>
        <v>258685.07</v>
      </c>
      <c r="D7" s="87">
        <f>E7+K7+Q7</f>
        <v>258685.07</v>
      </c>
      <c r="E7" s="87">
        <f>F7+G7+H7+I7+J7</f>
        <v>171722.94</v>
      </c>
      <c r="F7" s="87"/>
      <c r="G7" s="87">
        <v>49061.2</v>
      </c>
      <c r="H7" s="87">
        <v>20396.97</v>
      </c>
      <c r="I7" s="87">
        <v>21376</v>
      </c>
      <c r="J7" s="150">
        <v>80888.77</v>
      </c>
      <c r="K7" s="87">
        <f t="shared" ref="K7:K15" si="2">L7+M7+N7+O7+P7</f>
        <v>15127.37</v>
      </c>
      <c r="L7" s="87"/>
      <c r="M7" s="87">
        <v>4898.04</v>
      </c>
      <c r="N7" s="87">
        <v>4288.5600000000004</v>
      </c>
      <c r="O7" s="87">
        <v>0</v>
      </c>
      <c r="P7" s="87">
        <v>5940.77</v>
      </c>
      <c r="Q7" s="87">
        <f t="shared" ref="Q7:Q15" si="3">R7+S7+T7+U7+V7</f>
        <v>71834.759999999995</v>
      </c>
      <c r="R7" s="87"/>
      <c r="S7" s="87">
        <v>15819.88</v>
      </c>
      <c r="T7" s="87">
        <v>6254.88</v>
      </c>
      <c r="U7" s="87">
        <v>7700</v>
      </c>
      <c r="V7" s="87">
        <v>42060</v>
      </c>
    </row>
    <row r="8" spans="1:22" x14ac:dyDescent="0.25">
      <c r="A8" s="179"/>
      <c r="B8" s="86" t="s">
        <v>880</v>
      </c>
      <c r="C8" s="87">
        <f t="shared" si="1"/>
        <v>2575713.8899999997</v>
      </c>
      <c r="D8" s="87">
        <f>E8+K8+Q8</f>
        <v>2575713.8899999997</v>
      </c>
      <c r="E8" s="87">
        <f>F8+G8+H8+I8+J8</f>
        <v>509170.30999999994</v>
      </c>
      <c r="F8" s="87">
        <v>253663.3</v>
      </c>
      <c r="G8" s="87">
        <v>63022.66</v>
      </c>
      <c r="H8" s="87">
        <v>17083.87</v>
      </c>
      <c r="I8" s="87">
        <v>54747.24</v>
      </c>
      <c r="J8" s="150">
        <v>120653.24</v>
      </c>
      <c r="K8" s="87">
        <f t="shared" si="2"/>
        <v>1612382.49</v>
      </c>
      <c r="L8" s="87">
        <v>1548947.05</v>
      </c>
      <c r="M8" s="87">
        <v>54169.13</v>
      </c>
      <c r="N8" s="87">
        <v>9266.31</v>
      </c>
      <c r="O8" s="87"/>
      <c r="P8" s="87"/>
      <c r="Q8" s="87">
        <f t="shared" si="3"/>
        <v>454161.09</v>
      </c>
      <c r="R8" s="87">
        <v>390261.9</v>
      </c>
      <c r="S8" s="87">
        <v>53228.52</v>
      </c>
      <c r="T8" s="87">
        <v>4170.67</v>
      </c>
      <c r="U8" s="87">
        <v>6500</v>
      </c>
      <c r="V8" s="87"/>
    </row>
    <row r="9" spans="1:22" x14ac:dyDescent="0.25">
      <c r="A9" s="179"/>
      <c r="B9" s="86" t="s">
        <v>881</v>
      </c>
      <c r="C9" s="87">
        <f t="shared" si="1"/>
        <v>1459319.29</v>
      </c>
      <c r="D9" s="87">
        <f t="shared" ref="D9:D16" si="4">+E9+K9+Q9</f>
        <v>1459319.29</v>
      </c>
      <c r="E9" s="87">
        <f>F9+G9+H9+I9+J9</f>
        <v>511107.17</v>
      </c>
      <c r="F9" s="87">
        <v>125715.59</v>
      </c>
      <c r="G9" s="87">
        <v>22863.119999999999</v>
      </c>
      <c r="H9" s="87">
        <v>15945.4</v>
      </c>
      <c r="I9" s="87">
        <v>73622</v>
      </c>
      <c r="J9" s="150">
        <v>272961.06</v>
      </c>
      <c r="K9" s="87">
        <f t="shared" si="2"/>
        <v>763750.25</v>
      </c>
      <c r="L9" s="87">
        <v>735813.49</v>
      </c>
      <c r="M9" s="87">
        <v>17813.009999999998</v>
      </c>
      <c r="N9" s="87">
        <v>9873.75</v>
      </c>
      <c r="O9" s="87">
        <v>250</v>
      </c>
      <c r="P9" s="87">
        <v>0</v>
      </c>
      <c r="Q9" s="87">
        <f t="shared" si="3"/>
        <v>184461.87</v>
      </c>
      <c r="R9" s="87">
        <v>147458.92000000001</v>
      </c>
      <c r="S9" s="87">
        <v>23736.84</v>
      </c>
      <c r="T9" s="87">
        <v>3266.11</v>
      </c>
      <c r="U9" s="87">
        <v>10000</v>
      </c>
      <c r="V9" s="87">
        <v>0</v>
      </c>
    </row>
    <row r="10" spans="1:22" x14ac:dyDescent="0.25">
      <c r="A10" s="179"/>
      <c r="B10" s="86" t="s">
        <v>882</v>
      </c>
      <c r="C10" s="87">
        <f>K10+Q10+E10</f>
        <v>1491105.4800000002</v>
      </c>
      <c r="D10" s="87">
        <f t="shared" si="4"/>
        <v>1491105.48</v>
      </c>
      <c r="E10" s="87">
        <f t="shared" ref="E10:E17" si="5">F10+G10+H10+I10+J10</f>
        <v>418224.82</v>
      </c>
      <c r="F10" s="87">
        <v>123462.74</v>
      </c>
      <c r="G10" s="87">
        <v>97171.08</v>
      </c>
      <c r="H10" s="87">
        <v>38580.81</v>
      </c>
      <c r="I10" s="87">
        <v>19733</v>
      </c>
      <c r="J10" s="150">
        <v>139277.19</v>
      </c>
      <c r="K10" s="87">
        <f t="shared" si="2"/>
        <v>795567.67</v>
      </c>
      <c r="L10" s="87">
        <v>706149.78</v>
      </c>
      <c r="M10" s="87">
        <v>42266.93</v>
      </c>
      <c r="N10" s="87">
        <v>7584.94</v>
      </c>
      <c r="O10" s="87">
        <v>0</v>
      </c>
      <c r="P10" s="87">
        <v>39566.019999999997</v>
      </c>
      <c r="Q10" s="87">
        <f t="shared" si="3"/>
        <v>277312.99</v>
      </c>
      <c r="R10" s="87">
        <v>221689.64</v>
      </c>
      <c r="S10" s="87">
        <v>31659.7</v>
      </c>
      <c r="T10" s="87">
        <v>4413.6499999999996</v>
      </c>
      <c r="U10" s="87">
        <v>19550</v>
      </c>
      <c r="V10" s="87">
        <v>0</v>
      </c>
    </row>
    <row r="11" spans="1:22" x14ac:dyDescent="0.25">
      <c r="A11" s="179"/>
      <c r="B11" s="86" t="s">
        <v>883</v>
      </c>
      <c r="C11" s="87">
        <f>K11+Q11+E11</f>
        <v>1705305.5999999999</v>
      </c>
      <c r="D11" s="87">
        <v>1705306</v>
      </c>
      <c r="E11" s="87">
        <f>F11+G11+H11+I11+J11</f>
        <v>591747.24</v>
      </c>
      <c r="F11" s="87">
        <v>128533.02</v>
      </c>
      <c r="G11" s="87">
        <v>47615.26</v>
      </c>
      <c r="H11" s="87">
        <v>2866.25</v>
      </c>
      <c r="I11" s="87">
        <v>33457.599999999999</v>
      </c>
      <c r="J11" s="150">
        <v>379275.11</v>
      </c>
      <c r="K11" s="87">
        <f t="shared" si="2"/>
        <v>858955.47</v>
      </c>
      <c r="L11" s="87">
        <v>711978.39</v>
      </c>
      <c r="M11" s="87">
        <v>68376.009999999995</v>
      </c>
      <c r="N11" s="87">
        <v>3794.44</v>
      </c>
      <c r="O11" s="87">
        <v>0</v>
      </c>
      <c r="P11" s="87">
        <v>74806.63</v>
      </c>
      <c r="Q11" s="87">
        <f t="shared" si="3"/>
        <v>254602.88999999998</v>
      </c>
      <c r="R11" s="87">
        <v>165658.96</v>
      </c>
      <c r="S11" s="87">
        <v>47799.15</v>
      </c>
      <c r="T11" s="87">
        <v>2707.52</v>
      </c>
      <c r="U11" s="87">
        <v>15700</v>
      </c>
      <c r="V11" s="87">
        <v>22737.26</v>
      </c>
    </row>
    <row r="12" spans="1:22" x14ac:dyDescent="0.25">
      <c r="A12" s="179"/>
      <c r="B12" s="86" t="s">
        <v>887</v>
      </c>
      <c r="C12" s="87">
        <f t="shared" si="1"/>
        <v>1621483.48</v>
      </c>
      <c r="D12" s="87">
        <f>E12+K12+Q12</f>
        <v>1621483.48</v>
      </c>
      <c r="E12" s="87">
        <f>F12+G12+H12+I12+J12</f>
        <v>633132.77</v>
      </c>
      <c r="F12" s="87">
        <v>128801.31</v>
      </c>
      <c r="G12" s="87">
        <v>17167.3</v>
      </c>
      <c r="H12" s="87">
        <v>25098.69</v>
      </c>
      <c r="I12" s="87">
        <v>124635</v>
      </c>
      <c r="J12" s="150">
        <v>337430.47</v>
      </c>
      <c r="K12" s="87">
        <f t="shared" si="2"/>
        <v>787088.17999999993</v>
      </c>
      <c r="L12" s="87">
        <v>710062.11</v>
      </c>
      <c r="M12" s="87">
        <v>20022.3</v>
      </c>
      <c r="N12" s="87">
        <v>4558.07</v>
      </c>
      <c r="O12" s="87">
        <v>49350</v>
      </c>
      <c r="P12" s="87">
        <v>3095.7</v>
      </c>
      <c r="Q12" s="87">
        <f t="shared" si="3"/>
        <v>201262.52999999997</v>
      </c>
      <c r="R12" s="87">
        <v>148633.85999999999</v>
      </c>
      <c r="S12" s="87">
        <v>21737.75</v>
      </c>
      <c r="T12" s="87">
        <v>3628.18</v>
      </c>
      <c r="U12" s="87">
        <v>0</v>
      </c>
      <c r="V12" s="87">
        <v>27262.74</v>
      </c>
    </row>
    <row r="13" spans="1:22" x14ac:dyDescent="0.25">
      <c r="A13" s="179"/>
      <c r="B13" s="86" t="s">
        <v>888</v>
      </c>
      <c r="C13" s="87">
        <f t="shared" si="1"/>
        <v>2016710.2600000002</v>
      </c>
      <c r="D13" s="87">
        <f>E13+K13+Q13</f>
        <v>2016710.2600000002</v>
      </c>
      <c r="E13" s="87">
        <f>F13+G13+H13+I13+J13</f>
        <v>882780.81</v>
      </c>
      <c r="F13" s="87">
        <v>126611.89</v>
      </c>
      <c r="G13" s="87">
        <v>98435.86</v>
      </c>
      <c r="H13" s="87">
        <v>504.23</v>
      </c>
      <c r="I13" s="87">
        <v>58837.21</v>
      </c>
      <c r="J13" s="150">
        <v>598391.62</v>
      </c>
      <c r="K13" s="87">
        <f t="shared" si="2"/>
        <v>289499.12</v>
      </c>
      <c r="L13" s="87">
        <v>165161.57999999999</v>
      </c>
      <c r="M13" s="87">
        <v>82392.28</v>
      </c>
      <c r="N13" s="87">
        <v>3155.14</v>
      </c>
      <c r="O13" s="87">
        <v>0</v>
      </c>
      <c r="P13" s="87">
        <v>38790.120000000003</v>
      </c>
      <c r="Q13" s="87">
        <f t="shared" si="3"/>
        <v>844430.33000000007</v>
      </c>
      <c r="R13" s="87">
        <v>721455.18</v>
      </c>
      <c r="S13" s="156">
        <v>100787.97</v>
      </c>
      <c r="T13" s="156">
        <v>2445.62</v>
      </c>
      <c r="U13" s="156">
        <v>400</v>
      </c>
      <c r="V13" s="87">
        <v>19341.560000000001</v>
      </c>
    </row>
    <row r="14" spans="1:22" x14ac:dyDescent="0.25">
      <c r="A14" s="179"/>
      <c r="B14" s="86" t="s">
        <v>889</v>
      </c>
      <c r="C14" s="87">
        <f>E14+K14+Q14</f>
        <v>2192777.75</v>
      </c>
      <c r="D14" s="87">
        <f>E14+K14+Q14</f>
        <v>2192777.75</v>
      </c>
      <c r="E14" s="87">
        <f>F14+G14+H14+I14+J14</f>
        <v>957530.08</v>
      </c>
      <c r="F14" s="87">
        <v>126084.31</v>
      </c>
      <c r="G14" s="87">
        <v>89714.92</v>
      </c>
      <c r="H14" s="87">
        <v>33105.120000000003</v>
      </c>
      <c r="I14" s="87">
        <v>21544</v>
      </c>
      <c r="J14" s="150">
        <v>687081.73</v>
      </c>
      <c r="K14" s="87">
        <f t="shared" si="2"/>
        <v>836549.17999999993</v>
      </c>
      <c r="L14" s="87">
        <v>743486.97</v>
      </c>
      <c r="M14" s="87">
        <v>24944.01</v>
      </c>
      <c r="N14" s="87">
        <v>15317.48</v>
      </c>
      <c r="O14" s="87"/>
      <c r="P14" s="87">
        <v>52800.72</v>
      </c>
      <c r="Q14" s="87">
        <f t="shared" si="3"/>
        <v>398698.49000000005</v>
      </c>
      <c r="R14" s="87">
        <v>328177.12</v>
      </c>
      <c r="S14" s="87">
        <v>67635.53</v>
      </c>
      <c r="T14" s="87">
        <v>2885.84</v>
      </c>
      <c r="U14" s="87"/>
      <c r="V14" s="87"/>
    </row>
    <row r="15" spans="1:22" x14ac:dyDescent="0.25">
      <c r="A15" s="179"/>
      <c r="B15" s="86" t="s">
        <v>884</v>
      </c>
      <c r="C15" s="87">
        <f t="shared" si="1"/>
        <v>1957575.79</v>
      </c>
      <c r="D15" s="87">
        <f>E15+K15+Q15</f>
        <v>1957575.79</v>
      </c>
      <c r="E15" s="87">
        <f>F15+G15+H15+I15+J15</f>
        <v>718932.37</v>
      </c>
      <c r="F15" s="87">
        <v>125804.29</v>
      </c>
      <c r="G15" s="87">
        <v>95281.41</v>
      </c>
      <c r="H15" s="87">
        <v>15375.8</v>
      </c>
      <c r="I15" s="87">
        <v>52949</v>
      </c>
      <c r="J15" s="150">
        <v>429521.87</v>
      </c>
      <c r="K15" s="87">
        <f t="shared" si="2"/>
        <v>914143.14999999991</v>
      </c>
      <c r="L15" s="87">
        <v>782014.08</v>
      </c>
      <c r="M15" s="87">
        <v>115353.11</v>
      </c>
      <c r="N15" s="87">
        <v>16775.96</v>
      </c>
      <c r="O15" s="87">
        <v>0</v>
      </c>
      <c r="P15" s="87">
        <v>0</v>
      </c>
      <c r="Q15" s="87">
        <f t="shared" si="3"/>
        <v>324500.27</v>
      </c>
      <c r="R15" s="87">
        <v>168892.04</v>
      </c>
      <c r="S15" s="87">
        <v>102849.41</v>
      </c>
      <c r="T15" s="87">
        <v>5708.82</v>
      </c>
      <c r="U15" s="87">
        <v>9550</v>
      </c>
      <c r="V15" s="87">
        <v>37500</v>
      </c>
    </row>
    <row r="16" spans="1:22" x14ac:dyDescent="0.25">
      <c r="A16" s="179"/>
      <c r="B16" s="86" t="s">
        <v>885</v>
      </c>
      <c r="C16" s="87">
        <f>E16+K16+Q16</f>
        <v>1909480.8599999999</v>
      </c>
      <c r="D16" s="87">
        <f t="shared" si="4"/>
        <v>1909480.8599999999</v>
      </c>
      <c r="E16" s="87">
        <f t="shared" si="5"/>
        <v>749181.64</v>
      </c>
      <c r="F16" s="87">
        <v>127087.35</v>
      </c>
      <c r="G16" s="87">
        <v>87666.32</v>
      </c>
      <c r="H16" s="87">
        <v>1932.93</v>
      </c>
      <c r="I16" s="87">
        <v>94890.23</v>
      </c>
      <c r="J16" s="150">
        <v>437604.81</v>
      </c>
      <c r="K16" s="87">
        <f t="shared" ref="K16:K17" si="6">L16+M16+N16+O16+P16</f>
        <v>887326.13</v>
      </c>
      <c r="L16" s="87">
        <v>751488.84</v>
      </c>
      <c r="M16" s="87">
        <v>75535.87</v>
      </c>
      <c r="N16" s="87">
        <v>3416.05</v>
      </c>
      <c r="O16" s="87">
        <v>0</v>
      </c>
      <c r="P16" s="87">
        <v>56885.37</v>
      </c>
      <c r="Q16" s="87">
        <f>R16+S16+T16+U16+V16</f>
        <v>272973.08999999997</v>
      </c>
      <c r="R16" s="87">
        <v>176535.55</v>
      </c>
      <c r="S16" s="87">
        <v>64851.59</v>
      </c>
      <c r="T16" s="87">
        <v>4158.1499999999996</v>
      </c>
      <c r="U16" s="87">
        <v>600</v>
      </c>
      <c r="V16" s="87">
        <v>26827.8</v>
      </c>
    </row>
    <row r="17" spans="1:22" x14ac:dyDescent="0.25">
      <c r="A17" s="179"/>
      <c r="B17" s="86" t="s">
        <v>886</v>
      </c>
      <c r="C17" s="87">
        <f>E17+K17+Q17</f>
        <v>0</v>
      </c>
      <c r="D17" s="87">
        <f>E17+K17+Q17</f>
        <v>0</v>
      </c>
      <c r="E17" s="87">
        <f t="shared" si="5"/>
        <v>0</v>
      </c>
      <c r="F17" s="87"/>
      <c r="G17" s="87"/>
      <c r="H17" s="87"/>
      <c r="I17" s="87"/>
      <c r="J17" s="150"/>
      <c r="K17" s="87">
        <f t="shared" si="6"/>
        <v>0</v>
      </c>
      <c r="L17" s="87"/>
      <c r="M17" s="87"/>
      <c r="N17" s="87"/>
      <c r="O17" s="87"/>
      <c r="P17" s="87"/>
      <c r="Q17" s="87">
        <f>R17+S17+T17+U17+V17</f>
        <v>0</v>
      </c>
      <c r="R17" s="87"/>
      <c r="S17" s="87"/>
      <c r="T17" s="87"/>
      <c r="U17" s="87"/>
      <c r="V17" s="87"/>
    </row>
    <row r="18" spans="1:22" x14ac:dyDescent="0.25">
      <c r="A18" s="179"/>
      <c r="B18" s="89" t="s">
        <v>892</v>
      </c>
      <c r="C18" s="171">
        <f>SUM(C6:C17)</f>
        <v>18213409.899999999</v>
      </c>
      <c r="D18" s="91">
        <f>SUM(D6:D17)</f>
        <v>18213410.300000001</v>
      </c>
      <c r="E18" s="91">
        <f>SUM(E6:E17)</f>
        <v>6270365.4900000002</v>
      </c>
      <c r="F18" s="91">
        <f t="shared" ref="F18:V18" si="7">SUM(F6:F17)</f>
        <v>1392599.1400000001</v>
      </c>
      <c r="G18" s="91">
        <f t="shared" si="7"/>
        <v>667999.12999999989</v>
      </c>
      <c r="H18" s="91">
        <f t="shared" si="7"/>
        <v>170890.06999999998</v>
      </c>
      <c r="I18" s="91">
        <f t="shared" si="7"/>
        <v>555791.28</v>
      </c>
      <c r="J18" s="91">
        <f t="shared" si="7"/>
        <v>3483085.87</v>
      </c>
      <c r="K18" s="91">
        <f>SUM(K6:K17)</f>
        <v>8463156.1500000004</v>
      </c>
      <c r="L18" s="91">
        <f t="shared" si="7"/>
        <v>7557869.4299999997</v>
      </c>
      <c r="M18" s="91">
        <f t="shared" si="7"/>
        <v>505770.68999999994</v>
      </c>
      <c r="N18" s="91">
        <f t="shared" si="7"/>
        <v>78030.7</v>
      </c>
      <c r="O18" s="91">
        <f t="shared" si="7"/>
        <v>49600</v>
      </c>
      <c r="P18" s="91">
        <f t="shared" si="7"/>
        <v>271885.33</v>
      </c>
      <c r="Q18" s="91">
        <f t="shared" si="7"/>
        <v>3479888.2600000002</v>
      </c>
      <c r="R18" s="91">
        <f t="shared" si="7"/>
        <v>2664413.12</v>
      </c>
      <c r="S18" s="91">
        <f t="shared" si="7"/>
        <v>530106.34</v>
      </c>
      <c r="T18" s="91">
        <f t="shared" si="7"/>
        <v>39639.439999999995</v>
      </c>
      <c r="U18" s="91">
        <f t="shared" si="7"/>
        <v>70000</v>
      </c>
      <c r="V18" s="91">
        <f t="shared" si="7"/>
        <v>175729.36</v>
      </c>
    </row>
    <row r="19" spans="1:22" x14ac:dyDescent="0.25">
      <c r="A19" s="176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6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6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6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6"/>
      <c r="B23" s="86" t="s">
        <v>898</v>
      </c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6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6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6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6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7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7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7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8"/>
      <c r="B31" s="93"/>
      <c r="C31" s="94">
        <f t="shared" ref="C31:C44" si="8">E31+K31+Q31</f>
        <v>0</v>
      </c>
      <c r="D31" s="90">
        <f t="shared" ref="D31" si="9">+E31+K31+Q31</f>
        <v>0</v>
      </c>
      <c r="E31" s="95">
        <f>SUM(F31:J31)</f>
        <v>0</v>
      </c>
      <c r="F31" s="95">
        <f>SUM(F19:F30)</f>
        <v>0</v>
      </c>
      <c r="G31" s="95">
        <f t="shared" ref="G31:P31" si="10">SUM(G19:G30)</f>
        <v>0</v>
      </c>
      <c r="H31" s="95">
        <f t="shared" si="10"/>
        <v>0</v>
      </c>
      <c r="I31" s="95">
        <f t="shared" si="10"/>
        <v>0</v>
      </c>
      <c r="J31" s="95">
        <f t="shared" si="10"/>
        <v>0</v>
      </c>
      <c r="K31" s="95">
        <f t="shared" si="10"/>
        <v>0</v>
      </c>
      <c r="L31" s="95">
        <f t="shared" si="10"/>
        <v>0</v>
      </c>
      <c r="M31" s="95">
        <f t="shared" si="10"/>
        <v>0</v>
      </c>
      <c r="N31" s="95">
        <f t="shared" si="10"/>
        <v>0</v>
      </c>
      <c r="O31" s="95">
        <f t="shared" si="10"/>
        <v>0</v>
      </c>
      <c r="P31" s="95">
        <f t="shared" si="10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1">SUM(T19:T30)</f>
        <v>0</v>
      </c>
      <c r="U31" s="95">
        <f t="shared" si="11"/>
        <v>0</v>
      </c>
      <c r="V31" s="95">
        <f t="shared" si="11"/>
        <v>0</v>
      </c>
    </row>
    <row r="32" spans="1:22" x14ac:dyDescent="0.25">
      <c r="A32" s="176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6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6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6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6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6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6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6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6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7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7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7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8"/>
      <c r="B44" s="93"/>
      <c r="C44" s="94">
        <f t="shared" si="8"/>
        <v>0</v>
      </c>
      <c r="D44" s="95">
        <f>SUM(D32:D43)</f>
        <v>0</v>
      </c>
      <c r="E44" s="95">
        <f>SUM(F44:J44)</f>
        <v>0</v>
      </c>
      <c r="F44" s="95">
        <f t="shared" ref="F44:J44" si="12">SUM(F32:F43)</f>
        <v>0</v>
      </c>
      <c r="G44" s="95">
        <f t="shared" si="12"/>
        <v>0</v>
      </c>
      <c r="H44" s="95">
        <f t="shared" si="12"/>
        <v>0</v>
      </c>
      <c r="I44" s="95">
        <f t="shared" si="12"/>
        <v>0</v>
      </c>
      <c r="J44" s="95">
        <f t="shared" si="12"/>
        <v>0</v>
      </c>
      <c r="K44" s="95">
        <f>SUM(L44:P44)</f>
        <v>0</v>
      </c>
      <c r="L44" s="95">
        <f t="shared" ref="L44:P44" si="13">SUM(L32:L43)</f>
        <v>0</v>
      </c>
      <c r="M44" s="95">
        <f t="shared" si="13"/>
        <v>0</v>
      </c>
      <c r="N44" s="95">
        <f t="shared" si="13"/>
        <v>0</v>
      </c>
      <c r="O44" s="95">
        <f t="shared" si="13"/>
        <v>0</v>
      </c>
      <c r="P44" s="95">
        <f t="shared" si="13"/>
        <v>0</v>
      </c>
      <c r="Q44" s="95">
        <f>SUM(R44:V44)</f>
        <v>0</v>
      </c>
      <c r="R44" s="95">
        <f t="shared" ref="R44:V44" si="14">SUM(R32:R43)</f>
        <v>0</v>
      </c>
      <c r="S44" s="95">
        <f t="shared" si="14"/>
        <v>0</v>
      </c>
      <c r="T44" s="95">
        <f>SUM(T33:T43)</f>
        <v>0</v>
      </c>
      <c r="U44" s="95">
        <f t="shared" si="14"/>
        <v>0</v>
      </c>
      <c r="V44" s="95">
        <f t="shared" si="14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0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Q14" sqref="Q14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4">
        <v>2021</v>
      </c>
      <c r="B4" s="86" t="s">
        <v>878</v>
      </c>
      <c r="C4" s="157">
        <f t="shared" ref="C4:C9" si="0">D4+E4+F4+G4+H4+I4+J4+K4+L4+M4+N4+O4+P4</f>
        <v>112313.65</v>
      </c>
      <c r="D4" s="158">
        <v>62054.720000000001</v>
      </c>
      <c r="E4" s="159">
        <v>0</v>
      </c>
      <c r="F4" s="159">
        <v>10222</v>
      </c>
      <c r="G4" s="157">
        <v>300</v>
      </c>
      <c r="H4" s="157">
        <v>405.93</v>
      </c>
      <c r="I4" s="173">
        <v>6225</v>
      </c>
      <c r="J4" s="174">
        <v>14172.5</v>
      </c>
      <c r="K4" s="175">
        <v>9230</v>
      </c>
      <c r="L4" s="162">
        <v>6675.5</v>
      </c>
      <c r="M4" s="162">
        <v>0</v>
      </c>
      <c r="N4" s="162">
        <v>0</v>
      </c>
      <c r="O4" s="163">
        <v>1205</v>
      </c>
      <c r="P4" s="157">
        <v>1823</v>
      </c>
      <c r="Q4" s="9"/>
    </row>
    <row r="5" spans="1:18" s="3" customFormat="1" ht="18.75" x14ac:dyDescent="0.3">
      <c r="A5" s="184"/>
      <c r="B5" s="86" t="s">
        <v>879</v>
      </c>
      <c r="C5" s="157">
        <f t="shared" si="0"/>
        <v>119677.83</v>
      </c>
      <c r="D5" s="158">
        <v>64175.93</v>
      </c>
      <c r="E5" s="159"/>
      <c r="F5" s="159">
        <v>10745.8</v>
      </c>
      <c r="G5" s="157">
        <v>650</v>
      </c>
      <c r="H5" s="157"/>
      <c r="I5" s="160">
        <v>6019</v>
      </c>
      <c r="J5" s="161">
        <v>19706</v>
      </c>
      <c r="K5" s="160">
        <v>9020</v>
      </c>
      <c r="L5" s="164">
        <v>3369.5</v>
      </c>
      <c r="M5" s="164"/>
      <c r="N5" s="164"/>
      <c r="O5" s="163">
        <v>2022</v>
      </c>
      <c r="P5" s="157">
        <v>3969.6</v>
      </c>
      <c r="Q5" s="9"/>
    </row>
    <row r="6" spans="1:18" s="3" customFormat="1" ht="18.75" x14ac:dyDescent="0.3">
      <c r="A6" s="184"/>
      <c r="B6" s="86" t="s">
        <v>880</v>
      </c>
      <c r="C6" s="165">
        <f t="shared" si="0"/>
        <v>205082.93</v>
      </c>
      <c r="D6" s="158">
        <v>80174.649999999994</v>
      </c>
      <c r="E6" s="159">
        <v>50</v>
      </c>
      <c r="F6" s="159">
        <v>15732</v>
      </c>
      <c r="G6" s="157">
        <v>26194.15</v>
      </c>
      <c r="H6" s="157">
        <v>2876.81</v>
      </c>
      <c r="I6" s="160">
        <v>9139</v>
      </c>
      <c r="J6" s="160">
        <v>24302.5</v>
      </c>
      <c r="K6" s="160">
        <v>12130</v>
      </c>
      <c r="L6" s="164">
        <v>10863</v>
      </c>
      <c r="M6" s="164"/>
      <c r="N6" s="164"/>
      <c r="O6" s="166">
        <v>17551.82</v>
      </c>
      <c r="P6" s="157">
        <v>6069</v>
      </c>
      <c r="Q6" s="9"/>
    </row>
    <row r="7" spans="1:18" s="3" customFormat="1" ht="18.75" x14ac:dyDescent="0.3">
      <c r="A7" s="184"/>
      <c r="B7" s="86" t="s">
        <v>881</v>
      </c>
      <c r="C7" s="157">
        <f t="shared" si="0"/>
        <v>119660.51999999999</v>
      </c>
      <c r="D7" s="158">
        <v>76167.83</v>
      </c>
      <c r="E7" s="159">
        <v>150</v>
      </c>
      <c r="F7" s="159">
        <v>12466.69</v>
      </c>
      <c r="G7" s="157">
        <v>1560</v>
      </c>
      <c r="H7" s="157"/>
      <c r="I7" s="160">
        <v>7106</v>
      </c>
      <c r="J7" s="160">
        <v>1860</v>
      </c>
      <c r="K7" s="160">
        <v>5490</v>
      </c>
      <c r="L7" s="164">
        <v>7948</v>
      </c>
      <c r="M7" s="164"/>
      <c r="N7" s="164"/>
      <c r="O7" s="166">
        <v>-906.82</v>
      </c>
      <c r="P7" s="157">
        <v>7818.82</v>
      </c>
      <c r="Q7" s="9"/>
    </row>
    <row r="8" spans="1:18" s="3" customFormat="1" ht="18.75" x14ac:dyDescent="0.3">
      <c r="A8" s="184"/>
      <c r="B8" s="86" t="s">
        <v>882</v>
      </c>
      <c r="C8" s="157">
        <f t="shared" si="0"/>
        <v>140725.18</v>
      </c>
      <c r="D8" s="158">
        <v>58787.48</v>
      </c>
      <c r="E8" s="159">
        <v>4046.83</v>
      </c>
      <c r="F8" s="159">
        <v>14929</v>
      </c>
      <c r="G8" s="157">
        <v>25676.35</v>
      </c>
      <c r="H8" s="157">
        <v>325.82</v>
      </c>
      <c r="I8" s="160">
        <v>5929</v>
      </c>
      <c r="J8" s="161">
        <v>950</v>
      </c>
      <c r="K8" s="160">
        <v>8990</v>
      </c>
      <c r="L8" s="164">
        <v>7744.7</v>
      </c>
      <c r="M8" s="164"/>
      <c r="N8" s="164"/>
      <c r="O8" s="163">
        <v>10583</v>
      </c>
      <c r="P8" s="157">
        <v>2763</v>
      </c>
      <c r="Q8" s="9"/>
    </row>
    <row r="9" spans="1:18" s="3" customFormat="1" ht="18.75" x14ac:dyDescent="0.3">
      <c r="A9" s="184"/>
      <c r="B9" s="86" t="s">
        <v>883</v>
      </c>
      <c r="C9" s="157">
        <f t="shared" si="0"/>
        <v>193258.66</v>
      </c>
      <c r="D9" s="158">
        <v>52363.82</v>
      </c>
      <c r="E9" s="159">
        <v>5023.96</v>
      </c>
      <c r="F9" s="159">
        <v>11738.48</v>
      </c>
      <c r="G9" s="157">
        <v>7711</v>
      </c>
      <c r="H9" s="157"/>
      <c r="I9" s="160">
        <v>6131</v>
      </c>
      <c r="J9" s="160">
        <v>41116</v>
      </c>
      <c r="K9" s="160">
        <v>14461</v>
      </c>
      <c r="L9" s="164">
        <v>5916.5</v>
      </c>
      <c r="M9" s="164"/>
      <c r="N9" s="164">
        <v>33600</v>
      </c>
      <c r="O9" s="163">
        <v>6829</v>
      </c>
      <c r="P9" s="157">
        <v>8367.9</v>
      </c>
      <c r="Q9" s="9"/>
    </row>
    <row r="10" spans="1:18" s="3" customFormat="1" ht="18.75" x14ac:dyDescent="0.3">
      <c r="A10" s="184"/>
      <c r="B10" s="86" t="s">
        <v>887</v>
      </c>
      <c r="C10" s="157">
        <f>D10+E10+F10+G10+H10+I10+J10+K10+L10+M10+N10+O10+P10</f>
        <v>129513.39</v>
      </c>
      <c r="D10" s="158">
        <v>64799.48</v>
      </c>
      <c r="E10" s="159">
        <v>1139.43</v>
      </c>
      <c r="F10" s="159">
        <v>11742</v>
      </c>
      <c r="G10" s="157">
        <v>3281</v>
      </c>
      <c r="H10" s="157">
        <v>415.79</v>
      </c>
      <c r="I10" s="160">
        <v>8476</v>
      </c>
      <c r="J10" s="160">
        <v>4510.1899999999996</v>
      </c>
      <c r="K10" s="160">
        <v>15140</v>
      </c>
      <c r="L10" s="164">
        <v>7073.5</v>
      </c>
      <c r="M10" s="164"/>
      <c r="N10" s="164">
        <v>7200</v>
      </c>
      <c r="O10" s="163">
        <v>665</v>
      </c>
      <c r="P10" s="157">
        <v>5071</v>
      </c>
      <c r="Q10" s="9"/>
    </row>
    <row r="11" spans="1:18" s="3" customFormat="1" ht="18.75" x14ac:dyDescent="0.3">
      <c r="A11" s="184"/>
      <c r="B11" s="86" t="s">
        <v>888</v>
      </c>
      <c r="C11" s="157">
        <f>D11+E11+F11+G11+H11+I11+J11+K11+L11+M11+N11+O11+P11</f>
        <v>138288.33000000002</v>
      </c>
      <c r="D11" s="158">
        <v>74054.66</v>
      </c>
      <c r="E11" s="159">
        <v>1523.35</v>
      </c>
      <c r="F11" s="159">
        <v>13003.17</v>
      </c>
      <c r="G11" s="157">
        <v>4422</v>
      </c>
      <c r="H11" s="157">
        <v>438.46</v>
      </c>
      <c r="I11" s="160">
        <v>8789</v>
      </c>
      <c r="J11" s="160">
        <v>1281.19</v>
      </c>
      <c r="K11" s="160">
        <v>10920</v>
      </c>
      <c r="L11" s="164">
        <v>8058.5</v>
      </c>
      <c r="M11" s="164"/>
      <c r="N11" s="164"/>
      <c r="O11" s="163">
        <v>9969</v>
      </c>
      <c r="P11" s="157">
        <v>5829</v>
      </c>
      <c r="Q11" s="9"/>
    </row>
    <row r="12" spans="1:18" s="3" customFormat="1" ht="18.75" x14ac:dyDescent="0.3">
      <c r="A12" s="184"/>
      <c r="B12" s="86" t="s">
        <v>889</v>
      </c>
      <c r="C12" s="157">
        <f>D12+E12+F12+G12+H12+I12+J12+K12+L12+M12+N12+O12+P12</f>
        <v>211030.66999999998</v>
      </c>
      <c r="D12" s="158">
        <v>56511.74</v>
      </c>
      <c r="E12" s="159">
        <v>7237.64</v>
      </c>
      <c r="F12" s="159">
        <v>17237.919999999998</v>
      </c>
      <c r="G12" s="157">
        <v>5744.75</v>
      </c>
      <c r="H12" s="157">
        <v>1294.24</v>
      </c>
      <c r="I12" s="160">
        <v>8236</v>
      </c>
      <c r="J12" s="160">
        <v>67881.88</v>
      </c>
      <c r="K12" s="160">
        <v>14390</v>
      </c>
      <c r="L12" s="164">
        <v>8266.5</v>
      </c>
      <c r="M12" s="164"/>
      <c r="N12" s="164">
        <v>14994</v>
      </c>
      <c r="O12" s="166">
        <v>1052</v>
      </c>
      <c r="P12" s="157">
        <v>8184</v>
      </c>
      <c r="Q12" s="9"/>
    </row>
    <row r="13" spans="1:18" s="3" customFormat="1" ht="18.75" x14ac:dyDescent="0.3">
      <c r="A13" s="184"/>
      <c r="B13" s="86" t="s">
        <v>884</v>
      </c>
      <c r="C13" s="157">
        <f>D13+E13+F13+G13+H13+I13+J13+K13+L13+M13+N13+O13+P13</f>
        <v>121402.26</v>
      </c>
      <c r="D13" s="158">
        <v>36150.769999999997</v>
      </c>
      <c r="E13" s="159">
        <v>33282.949999999997</v>
      </c>
      <c r="F13" s="159">
        <v>13572</v>
      </c>
      <c r="G13" s="157">
        <v>5460</v>
      </c>
      <c r="H13" s="157">
        <v>4598.04</v>
      </c>
      <c r="I13" s="160">
        <v>7696</v>
      </c>
      <c r="J13" s="160"/>
      <c r="K13" s="160">
        <v>8860</v>
      </c>
      <c r="L13" s="164">
        <v>6446.5</v>
      </c>
      <c r="M13" s="164"/>
      <c r="N13" s="164"/>
      <c r="O13" s="163">
        <v>1073</v>
      </c>
      <c r="P13" s="157">
        <v>4263</v>
      </c>
      <c r="Q13" s="9"/>
    </row>
    <row r="14" spans="1:18" s="3" customFormat="1" ht="18.75" x14ac:dyDescent="0.3">
      <c r="A14" s="184"/>
      <c r="B14" s="86" t="s">
        <v>885</v>
      </c>
      <c r="C14" s="167">
        <v>81070</v>
      </c>
      <c r="D14" s="167">
        <v>21260</v>
      </c>
      <c r="E14" s="167">
        <v>1345</v>
      </c>
      <c r="F14" s="167">
        <v>13777</v>
      </c>
      <c r="G14" s="167">
        <v>2627</v>
      </c>
      <c r="H14" s="167">
        <v>341</v>
      </c>
      <c r="I14" s="167">
        <v>6617</v>
      </c>
      <c r="J14" s="167"/>
      <c r="K14" s="167">
        <v>12080</v>
      </c>
      <c r="L14" s="167">
        <v>8486</v>
      </c>
      <c r="M14" s="167"/>
      <c r="N14" s="167">
        <v>10052</v>
      </c>
      <c r="O14" s="167">
        <v>1719</v>
      </c>
      <c r="P14" s="167">
        <v>2766</v>
      </c>
      <c r="R14" s="170"/>
    </row>
    <row r="15" spans="1:18" s="3" customFormat="1" ht="18.75" x14ac:dyDescent="0.3">
      <c r="A15" s="184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70"/>
    </row>
    <row r="16" spans="1:18" s="3" customFormat="1" ht="18.75" x14ac:dyDescent="0.3">
      <c r="A16" s="184"/>
      <c r="B16" s="6" t="s">
        <v>892</v>
      </c>
      <c r="C16" s="168">
        <f>SUM(C4:C15)</f>
        <v>1572023.42</v>
      </c>
      <c r="D16" s="169">
        <f t="shared" ref="D16:H16" si="1">SUM(D4:D15)</f>
        <v>646501.07999999996</v>
      </c>
      <c r="E16" s="169">
        <f t="shared" si="1"/>
        <v>53799.16</v>
      </c>
      <c r="F16" s="169">
        <f t="shared" si="1"/>
        <v>145166.06</v>
      </c>
      <c r="G16" s="169">
        <f t="shared" si="1"/>
        <v>83626.25</v>
      </c>
      <c r="H16" s="169">
        <f t="shared" si="1"/>
        <v>10696.09</v>
      </c>
      <c r="I16" s="169">
        <f t="shared" ref="I16:O16" si="2">SUM(I4:I15)</f>
        <v>80363</v>
      </c>
      <c r="J16" s="169">
        <f>SUM(J4:J15)</f>
        <v>175780.26</v>
      </c>
      <c r="K16" s="169">
        <f t="shared" si="2"/>
        <v>120711</v>
      </c>
      <c r="L16" s="169">
        <f t="shared" si="2"/>
        <v>80848.2</v>
      </c>
      <c r="M16" s="169">
        <f>SUM(M4:M15)</f>
        <v>0</v>
      </c>
      <c r="N16" s="169">
        <f>SUM(N4:N15)</f>
        <v>65846</v>
      </c>
      <c r="O16" s="169">
        <f t="shared" si="2"/>
        <v>51762</v>
      </c>
      <c r="P16" s="169">
        <f>SUM(P4:P15)</f>
        <v>56924.32</v>
      </c>
    </row>
    <row r="17" spans="1:17" s="3" customFormat="1" x14ac:dyDescent="0.25">
      <c r="A17" s="184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84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84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84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84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84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84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84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84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84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84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84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84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Xhylfidane Nimani</cp:lastModifiedBy>
  <cp:lastPrinted>2021-12-10T12:44:23Z</cp:lastPrinted>
  <dcterms:created xsi:type="dcterms:W3CDTF">2015-03-12T08:53:45Z</dcterms:created>
  <dcterms:modified xsi:type="dcterms:W3CDTF">2021-12-10T14:38:56Z</dcterms:modified>
</cp:coreProperties>
</file>