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1\shpenzimet dhe te hyrat 2021\shpenzimet dhe te hyrat\shpenzimet dhe te hyrat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6" l="1"/>
  <c r="H31" i="6" l="1"/>
  <c r="J16" i="12"/>
  <c r="P16" i="12"/>
  <c r="C8" i="12"/>
  <c r="C4" i="12" l="1"/>
  <c r="C7" i="12"/>
  <c r="K9" i="6" l="1"/>
  <c r="C6" i="12" l="1"/>
  <c r="C5" i="12"/>
  <c r="Q17" i="6" l="1"/>
  <c r="K17" i="6"/>
  <c r="Q16" i="6" l="1"/>
  <c r="K16" i="6"/>
  <c r="Q15" i="6" l="1"/>
  <c r="Q14" i="6" l="1"/>
  <c r="N16" i="12" l="1"/>
  <c r="M16" i="12"/>
  <c r="H16" i="12" l="1"/>
  <c r="F16" i="12" l="1"/>
  <c r="Q12" i="6" l="1"/>
  <c r="Q11" i="6" l="1"/>
  <c r="K10" i="6" l="1"/>
  <c r="Q10" i="6"/>
  <c r="E9" i="6" l="1"/>
  <c r="Q9" i="6"/>
  <c r="K8" i="6" l="1"/>
  <c r="E8" i="6"/>
  <c r="Q8" i="6"/>
  <c r="D8" i="6" l="1"/>
  <c r="Q13" i="6"/>
  <c r="Q7" i="6" l="1"/>
  <c r="K7" i="6"/>
  <c r="E7" i="6"/>
  <c r="D9" i="6"/>
  <c r="E10" i="6"/>
  <c r="C14" i="6"/>
  <c r="E16" i="6"/>
  <c r="D16" i="6" s="1"/>
  <c r="E17" i="6"/>
  <c r="E6" i="6"/>
  <c r="D10" i="6" l="1"/>
  <c r="C10" i="6"/>
  <c r="D17" i="6"/>
  <c r="C17" i="6"/>
  <c r="D7" i="6"/>
  <c r="K6" i="6"/>
  <c r="C8" i="6"/>
  <c r="C9" i="6"/>
  <c r="C12" i="6"/>
  <c r="C15" i="6"/>
  <c r="H18" i="6"/>
  <c r="L18" i="6"/>
  <c r="F18" i="6"/>
  <c r="G18" i="6"/>
  <c r="I18" i="6"/>
  <c r="J18" i="6"/>
  <c r="M18" i="6"/>
  <c r="N18" i="6"/>
  <c r="K31" i="6"/>
  <c r="J31" i="6"/>
  <c r="F31" i="6"/>
  <c r="G31" i="6"/>
  <c r="I31" i="6"/>
  <c r="L31" i="6"/>
  <c r="M31" i="6"/>
  <c r="N31" i="6"/>
  <c r="D44" i="6"/>
  <c r="F44" i="6"/>
  <c r="G44" i="6"/>
  <c r="H44" i="6"/>
  <c r="I44" i="6"/>
  <c r="J44" i="6"/>
  <c r="L44" i="6"/>
  <c r="M44" i="6"/>
  <c r="N44" i="6"/>
  <c r="E44" i="6" l="1"/>
  <c r="C7" i="6"/>
  <c r="E31" i="6"/>
  <c r="C13" i="6"/>
  <c r="E18" i="6"/>
  <c r="C16" i="6" l="1"/>
  <c r="K18" i="6"/>
  <c r="T31" i="6"/>
  <c r="U31" i="6"/>
  <c r="V31" i="6"/>
  <c r="S31" i="6"/>
  <c r="O18" i="6" l="1"/>
  <c r="P18" i="6"/>
  <c r="R18" i="6"/>
  <c r="S18" i="6"/>
  <c r="T18" i="6"/>
  <c r="U18" i="6"/>
  <c r="V18" i="6"/>
  <c r="O31" i="6"/>
  <c r="P31" i="6"/>
  <c r="R31" i="6" l="1"/>
  <c r="Q31" i="6"/>
  <c r="C31" i="6" l="1"/>
  <c r="D31" i="6"/>
  <c r="K16" i="12"/>
  <c r="L16" i="12"/>
  <c r="C16" i="12" s="1"/>
  <c r="O16" i="12"/>
  <c r="G16" i="12"/>
  <c r="V44" i="6"/>
  <c r="U44" i="6"/>
  <c r="T44" i="6"/>
  <c r="S44" i="6"/>
  <c r="R44" i="6"/>
  <c r="Q6" i="6"/>
  <c r="P44" i="6"/>
  <c r="O44" i="6"/>
  <c r="K44" i="6" s="1"/>
  <c r="C6" i="6" l="1"/>
  <c r="D6" i="6"/>
  <c r="D18" i="6" s="1"/>
  <c r="Q18" i="6"/>
  <c r="Q44" i="6"/>
  <c r="C44" i="6" s="1"/>
  <c r="I16" i="12" l="1"/>
  <c r="D16" i="12"/>
  <c r="E16" i="12" l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<sst xmlns="http://schemas.openxmlformats.org/spreadsheetml/2006/main" count="985" uniqueCount="899">
  <si>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</si>
  <si>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</si>
  <si>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</si>
  <si>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</si>
  <si>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</si>
  <si>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</si>
  <si>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</si>
  <si>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</si>
  <si>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</si>
  <si>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</si>
  <si>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</si>
  <si>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</si>
  <si>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</si>
  <si>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</si>
  <si>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</si>
  <si>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</si>
  <si>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</si>
  <si>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</si>
  <si>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</si>
  <si>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</si>
  <si>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</si>
  <si>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</si>
  <si>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</si>
  <si>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</si>
  <si>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</si>
  <si>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</si>
  <si>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</si>
  <si>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</si>
  <si>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</si>
  <si>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</si>
  <si>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</si>
  <si>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</si>
  <si>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</si>
  <si>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</si>
  <si>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</si>
  <si>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</si>
  <si>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</si>
  <si>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</si>
  <si>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</si>
  <si>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</si>
  <si>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</si>
  <si>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</si>
  <si>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</si>
  <si>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</si>
  <si>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</si>
  <si>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</si>
  <si>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</si>
  <si>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</si>
  <si>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</si>
  <si>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</si>
  <si>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</si>
  <si>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</si>
  <si>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</si>
  <si>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</si>
  <si>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</si>
  <si>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</si>
  <si>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</si>
  <si>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</si>
  <si>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</si>
  <si>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</si>
  <si>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</si>
  <si>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</si>
  <si>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</si>
  <si>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</si>
  <si>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</si>
  <si>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</si>
  <si>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</si>
  <si>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</si>
  <si>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</si>
  <si>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</si>
  <si>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</si>
  <si>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</si>
  <si>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</si>
  <si>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</si>
  <si>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</si>
  <si>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</si>
  <si>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</si>
  <si>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</si>
  <si>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</si>
  <si>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</si>
  <si>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</si>
  <si>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</si>
  <si>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</si>
  <si>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</si>
  <si>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</si>
  <si>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</si>
  <si>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</si>
  <si>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</si>
  <si>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</si>
  <si>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</si>
  <si>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</si>
  <si>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</si>
  <si>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</si>
  <si>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</si>
  <si>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</si>
  <si>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</si>
  <si>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</si>
  <si>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</si>
  <si>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</si>
  <si>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</si>
  <si>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</si>
  <si>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</si>
  <si>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</si>
  <si>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</si>
  <si>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</si>
  <si>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</si>
  <si>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</si>
  <si>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</si>
  <si>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</si>
  <si>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</si>
  <si>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</si>
  <si>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</si>
  <si>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</si>
  <si>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</si>
  <si>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</si>
  <si>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</si>
  <si>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</si>
  <si>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</si>
  <si>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</si>
  <si>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</si>
  <si>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</si>
  <si>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</si>
  <si>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</si>
  <si>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</si>
  <si>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</si>
  <si>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</si>
  <si>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</si>
  <si>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</si>
  <si>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</si>
  <si>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</si>
  <si>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</si>
  <si>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</si>
  <si>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</si>
  <si>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</si>
  <si>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</si>
  <si>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</si>
  <si>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</si>
  <si>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</si>
  <si>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</si>
  <si>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</si>
  <si>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</si>
  <si>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</si>
  <si>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</si>
  <si>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</si>
  <si>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</si>
  <si>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</si>
  <si>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</si>
  <si>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</si>
  <si>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</si>
  <si>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</si>
  <si>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</si>
  <si>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</si>
  <si>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</si>
  <si>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</si>
  <si>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</si>
  <si>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</si>
  <si>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</si>
  <si>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</si>
  <si>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</si>
  <si>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</si>
  <si>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</si>
  <si>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</si>
  <si>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</si>
  <si>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</si>
  <si>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</si>
  <si>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</si>
  <si>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</si>
  <si>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</si>
  <si>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</si>
  <si>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</si>
  <si>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</si>
  <si>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</si>
  <si>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</si>
  <si>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</si>
  <si>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</si>
  <si>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</si>
  <si>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</si>
  <si>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</si>
  <si>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</si>
  <si>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</si>
  <si>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</si>
  <si>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</si>
  <si>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</si>
  <si>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</si>
  <si>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</si>
  <si>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</si>
  <si>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</si>
  <si>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</si>
  <si>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</si>
  <si>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</si>
  <si>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</si>
  <si>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</si>
  <si>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</si>
  <si>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</si>
  <si>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</si>
  <si>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</si>
  <si>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</si>
  <si>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</si>
  <si>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</si>
  <si>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</si>
  <si>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</si>
  <si>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</si>
  <si>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</si>
  <si>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</si>
  <si>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</si>
  <si>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</si>
  <si>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</si>
  <si>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</si>
  <si>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</si>
  <si>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</si>
  <si>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</si>
  <si>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</si>
  <si>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</si>
  <si>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</si>
  <si>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</si>
  <si>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</si>
  <si>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</si>
  <si>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</si>
  <si>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</si>
  <si>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</si>
  <si>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</si>
  <si>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</si>
  <si>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</si>
  <si>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</si>
  <si>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</si>
  <si>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</si>
  <si>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</si>
  <si>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</si>
  <si>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</si>
  <si>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</si>
  <si>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</si>
  <si>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</si>
  <si>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</si>
  <si>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</si>
  <si>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</si>
  <si>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</si>
  <si>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</si>
  <si>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</si>
  <si>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</si>
  <si>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</si>
  <si>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</si>
  <si>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</si>
  <si>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</si>
  <si>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</si>
  <si>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</si>
  <si>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</si>
  <si>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</si>
  <si>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</si>
  <si>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</si>
  <si>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</si>
  <si>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</si>
  <si>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</si>
  <si>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</si>
  <si>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</si>
  <si>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</si>
  <si>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</si>
  <si>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</si>
  <si>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</si>
  <si>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</si>
  <si>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</si>
  <si>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</si>
  <si>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</si>
  <si>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</si>
  <si>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</si>
  <si>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</si>
  <si>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</si>
  <si>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</si>
  <si>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</si>
  <si>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</si>
  <si>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</si>
  <si>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</si>
  <si>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</si>
  <si>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</si>
  <si>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</si>
  <si>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</si>
  <si>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</si>
  <si>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</si>
  <si>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</si>
  <si>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</si>
  <si>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</si>
  <si>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</si>
  <si>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</si>
  <si>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</si>
  <si>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</si>
  <si>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</si>
  <si>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</si>
  <si>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</si>
  <si>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</si>
  <si>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</si>
  <si>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</si>
  <si>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</si>
  <si>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</si>
  <si>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</si>
  <si>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</si>
  <si>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</si>
  <si>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</si>
  <si>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</si>
  <si>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</si>
  <si>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</si>
  <si>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</si>
  <si>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</si>
  <si>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</si>
  <si>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</si>
  <si>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</si>
  <si>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</si>
  <si>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</si>
  <si>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</si>
  <si>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</si>
  <si>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</si>
  <si>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</si>
  <si>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</si>
  <si>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</si>
  <si>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</si>
  <si>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</si>
  <si>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</si>
  <si>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</si>
  <si>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</si>
  <si>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</si>
  <si>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</si>
  <si>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</si>
  <si>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</si>
  <si>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</si>
  <si>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</si>
  <si>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</si>
  <si>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</si>
  <si>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</si>
  <si>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</si>
  <si>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</si>
  <si>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</si>
  <si>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</si>
  <si>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</si>
  <si>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</si>
  <si>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</si>
  <si>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</si>
  <si>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</si>
  <si>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</si>
  <si>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</si>
  <si>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</si>
  <si>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</si>
  <si>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</si>
  <si>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</si>
  <si>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</si>
  <si>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</si>
  <si>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</si>
  <si>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</si>
  <si>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</si>
  <si>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</si>
  <si>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</si>
  <si>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</si>
  <si>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</si>
  <si>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</si>
  <si>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</si>
  <si>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</si>
  <si>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</si>
  <si>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</si>
  <si>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</si>
  <si>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</si>
  <si>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</si>
  <si>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</si>
  <si>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</si>
  <si>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</si>
  <si>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</si>
  <si>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</si>
  <si>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</si>
  <si>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</si>
  <si>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</si>
  <si>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</si>
  <si>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</si>
  <si>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</si>
  <si>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</si>
  <si>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</si>
  <si>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</si>
  <si>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</si>
  <si>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</si>
  <si>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</si>
  <si>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</si>
  <si>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</si>
  <si>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</si>
  <si>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</si>
  <si>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</si>
  <si>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</si>
  <si>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</si>
  <si>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</si>
  <si>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</si>
  <si>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</si>
  <si>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</si>
  <si>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</si>
  <si>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</si>
  <si>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</si>
  <si>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</si>
  <si>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</si>
  <si>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</si>
  <si>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</si>
  <si>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</si>
  <si>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</si>
  <si>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</si>
  <si>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</si>
  <si>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</si>
  <si>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</si>
  <si>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</si>
  <si>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</si>
  <si>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</si>
  <si>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</si>
  <si>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</si>
  <si>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</si>
  <si>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</si>
  <si>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</si>
  <si>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</si>
  <si>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</si>
  <si>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</si>
  <si>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</si>
  <si>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</si>
  <si>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</si>
  <si>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</si>
  <si>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</si>
  <si>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</si>
  <si>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</si>
  <si>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</si>
  <si>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</si>
  <si>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</si>
  <si>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</si>
  <si>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</si>
  <si>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</si>
  <si>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</si>
  <si>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</si>
  <si>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</si>
  <si>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</si>
  <si>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</si>
  <si>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</si>
  <si>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</si>
  <si>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</si>
  <si>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</si>
  <si>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</si>
  <si>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</si>
  <si>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</si>
  <si>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</si>
  <si>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</si>
  <si>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</si>
  <si>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</si>
  <si>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</si>
  <si>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</si>
  <si>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</si>
  <si>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</si>
  <si>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</si>
  <si>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</si>
  <si>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</si>
  <si>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</si>
  <si>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</si>
  <si>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</si>
  <si>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</si>
  <si>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</si>
  <si>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</si>
  <si>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</si>
  <si>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</si>
  <si>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</si>
  <si>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</si>
  <si>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</si>
  <si>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</si>
  <si>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</si>
  <si>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</si>
  <si>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</si>
  <si>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</si>
  <si>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</si>
  <si>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</si>
  <si>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</si>
  <si>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</si>
  <si>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</si>
  <si>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</si>
  <si>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</si>
  <si>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</si>
  <si>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</si>
  <si>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</si>
  <si>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</si>
  <si>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</si>
  <si>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</si>
  <si>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</si>
  <si>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</si>
  <si>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</si>
  <si>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</si>
  <si>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</si>
  <si>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</si>
  <si>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</si>
  <si>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</si>
  <si>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</si>
  <si>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</si>
  <si>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</si>
  <si>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</si>
  <si>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</si>
  <si>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</si>
  <si>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</si>
  <si>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</si>
  <si>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</si>
  <si>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</si>
  <si>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</si>
  <si>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</si>
  <si>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</si>
  <si>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</si>
  <si>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</si>
  <si>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</si>
  <si>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</si>
  <si>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</si>
  <si>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</si>
  <si>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</si>
  <si>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</si>
  <si>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</si>
  <si>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</si>
  <si>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</si>
  <si>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</si>
  <si>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</si>
  <si>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</si>
  <si>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</si>
  <si>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</si>
  <si>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</si>
  <si>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</si>
  <si>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</si>
  <si>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</si>
  <si>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</si>
  <si>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</si>
  <si>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</si>
  <si>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</si>
  <si>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</si>
  <si>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</si>
  <si>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</si>
  <si>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</si>
  <si>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</si>
  <si>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</si>
  <si>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</si>
  <si>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</si>
  <si>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</si>
  <si>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</si>
  <si>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</si>
  <si>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</si>
  <si>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</si>
  <si>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</si>
  <si>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</si>
  <si>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</si>
  <si>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</si>
  <si>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</si>
  <si>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</si>
  <si>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</si>
  <si>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</si>
  <si>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</si>
  <si>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</si>
  <si>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</si>
  <si>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</si>
  <si>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</si>
  <si>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</si>
  <si>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</si>
  <si>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</si>
  <si>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</si>
  <si>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</si>
  <si>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</si>
  <si>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</si>
  <si>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</si>
  <si>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</si>
  <si>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</si>
  <si>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</si>
  <si>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</si>
  <si>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</si>
  <si>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</si>
  <si>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</si>
  <si>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</si>
  <si>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</si>
  <si>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</si>
  <si>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</si>
  <si>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</si>
  <si>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</si>
  <si>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</si>
  <si>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</si>
  <si>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</si>
  <si>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</si>
  <si>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</si>
  <si>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</si>
  <si>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</si>
  <si>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</si>
  <si>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</si>
  <si>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</si>
  <si>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</si>
  <si>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</si>
  <si>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</si>
  <si>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</si>
  <si>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</si>
  <si>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</si>
  <si>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</si>
  <si>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</si>
  <si>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</si>
  <si>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</si>
  <si>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</si>
  <si>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</si>
  <si>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</si>
  <si>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</si>
  <si>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</si>
  <si>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</si>
  <si>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</si>
  <si>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</si>
  <si>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</si>
  <si>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</si>
  <si>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</si>
  <si>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</si>
  <si>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</si>
  <si>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</si>
  <si>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</si>
  <si>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</si>
  <si>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</si>
  <si>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</si>
  <si>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</si>
  <si>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</si>
  <si>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</si>
  <si>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</si>
  <si>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</si>
  <si>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</si>
  <si>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</si>
  <si>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</si>
  <si>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</si>
  <si>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</si>
  <si>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</si>
  <si>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</si>
  <si>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</si>
  <si>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</si>
  <si>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</si>
  <si>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</si>
  <si>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</si>
  <si>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</si>
  <si>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</si>
  <si>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</si>
  <si>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</si>
  <si>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</si>
  <si>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</si>
  <si>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</si>
  <si>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</si>
  <si>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</si>
  <si>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</si>
  <si>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</si>
  <si>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</si>
  <si>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</si>
  <si>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</si>
  <si>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</si>
  <si>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</si>
  <si>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</si>
  <si>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</si>
  <si>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</si>
  <si>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</si>
  <si>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</si>
  <si>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</si>
  <si>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</si>
  <si>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</si>
  <si>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</si>
  <si>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</si>
  <si>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</si>
  <si>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</si>
  <si>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</si>
  <si>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</si>
  <si>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</si>
  <si>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</si>
  <si>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</si>
  <si>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</si>
  <si>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</si>
  <si>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</si>
  <si>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</si>
  <si>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</si>
  <si>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</si>
  <si>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</si>
  <si>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</si>
  <si>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</si>
  <si>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</si>
  <si>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</si>
  <si>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</si>
  <si>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</si>
  <si>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</si>
  <si>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</si>
  <si>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</si>
  <si>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</si>
  <si>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</si>
  <si>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</si>
  <si>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</si>
  <si>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</si>
  <si>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</si>
  <si>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</si>
  <si>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</si>
  <si>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</si>
  <si>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</si>
  <si>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</si>
  <si>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</si>
  <si>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</si>
  <si>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</si>
  <si>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</si>
  <si>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</si>
  <si>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</si>
  <si>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</si>
  <si>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</si>
  <si>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</si>
  <si>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</si>
  <si>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</si>
  <si>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</si>
  <si>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</si>
  <si>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</si>
  <si>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</si>
  <si>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</si>
  <si>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</si>
  <si>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</si>
  <si>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</si>
  <si>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</si>
  <si>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</si>
  <si>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</si>
  <si>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</si>
  <si>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</si>
  <si>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</si>
  <si>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</si>
  <si>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</si>
  <si>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</si>
  <si>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</si>
  <si>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</si>
  <si>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</si>
  <si>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</si>
  <si>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</si>
  <si>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</si>
  <si>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</si>
  <si>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</si>
  <si>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</si>
  <si>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</si>
  <si>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</si>
  <si>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</si>
  <si>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</si>
  <si>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</si>
  <si>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</si>
  <si>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</si>
  <si>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</si>
  <si>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</si>
  <si>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</si>
  <si>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</si>
  <si>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</si>
  <si>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</si>
  <si>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</si>
  <si>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</si>
  <si>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</si>
  <si>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</si>
  <si>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</si>
  <si>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</si>
  <si>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</si>
  <si>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</si>
  <si>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</si>
  <si>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</si>
  <si>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</si>
  <si>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</si>
  <si>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</si>
  <si>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</si>
  <si>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</si>
  <si>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</si>
  <si>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</si>
  <si>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</si>
  <si>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</si>
  <si>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</si>
  <si>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</si>
  <si>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</si>
  <si>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</si>
  <si>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</si>
  <si>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</si>
  <si>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</si>
  <si>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</si>
  <si>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</si>
  <si>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</si>
  <si>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</si>
  <si>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</si>
  <si>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</si>
  <si>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</si>
  <si>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</si>
  <si>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</si>
  <si>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</si>
  <si>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</si>
  <si>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</si>
  <si>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</si>
  <si>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</si>
  <si>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</si>
  <si>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</si>
  <si>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</si>
  <si>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</si>
  <si>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</si>
  <si>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</si>
  <si>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</si>
  <si>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</si>
  <si>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</si>
  <si>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</si>
  <si>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</si>
  <si>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</si>
  <si>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</si>
  <si>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</si>
  <si>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</si>
  <si>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</si>
  <si>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</si>
  <si>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</si>
  <si>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</si>
  <si>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</si>
  <si>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</si>
  <si>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</si>
  <si>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</si>
  <si>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</si>
  <si>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</si>
  <si>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</si>
  <si>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</si>
  <si>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</si>
  <si>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</si>
  <si>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</si>
  <si>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</si>
  <si>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</si>
  <si>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</si>
  <si>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</si>
  <si>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</si>
  <si>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</si>
  <si>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</si>
  <si>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</si>
  <si>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</si>
  <si>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</si>
  <si>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</si>
  <si>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</si>
  <si>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</si>
  <si>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</si>
  <si>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</si>
  <si>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</si>
  <si>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</si>
  <si>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</si>
  <si>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</si>
  <si>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</si>
  <si>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</si>
  <si>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</si>
  <si>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</si>
  <si>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</si>
  <si>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</si>
  <si>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</si>
  <si>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</si>
  <si>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</si>
  <si>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</si>
  <si>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</si>
  <si>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</si>
  <si>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</si>
  <si>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</si>
  <si>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</si>
  <si>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</si>
  <si>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</si>
  <si>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</si>
  <si>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</si>
  <si>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</si>
  <si>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</si>
  <si>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</si>
  <si>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</si>
  <si>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</si>
  <si>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</si>
  <si>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</si>
  <si>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</si>
  <si>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</si>
  <si>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</si>
  <si>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</si>
  <si>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</si>
  <si>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</si>
  <si>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</si>
  <si>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</si>
  <si>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</si>
  <si>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</si>
  <si>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</si>
  <si>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</si>
  <si>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</si>
  <si>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</si>
  <si>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</si>
  <si>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</si>
  <si>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</si>
  <si>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</si>
  <si>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</si>
  <si>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</si>
  <si>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</si>
  <si>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</si>
  <si>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</si>
  <si>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</si>
  <si>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</si>
  <si>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</si>
  <si>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</si>
  <si>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</si>
  <si>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</si>
  <si>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</si>
  <si>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</si>
  <si>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</si>
  <si>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</si>
  <si>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</si>
  <si>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</si>
  <si>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</si>
  <si>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</si>
  <si>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</si>
  <si>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</si>
  <si>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</si>
  <si>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</si>
  <si>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</si>
  <si>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</si>
  <si>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</si>
  <si>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</si>
  <si>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</si>
  <si>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</si>
  <si>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</si>
  <si>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</si>
  <si>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</si>
  <si>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</si>
  <si>
    <t>Shpalosje:  Per muajin shkurt nuk kemi shpenzime te paraqitura te kategoria e pagave dhe meditjeve, sepse ky shpenzim eshte regjistruar ne sistem me dt .01 mars 2021, dhe si te tille do ta paraqesim me shpenzimet e muajit mars.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</si>
</sst>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4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J36" sqref="J36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97" customWidth="1"/>
    <col min="6" max="7" width="11.42578125" style="71" customWidth="1"/>
    <col min="8" max="8" width="10.285156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7" t="s">
        <v>609</v>
      </c>
      <c r="E1" s="72"/>
      <c r="F1" s="70"/>
      <c r="G1" s="70"/>
      <c r="H1" s="70"/>
      <c r="I1" s="70"/>
      <c r="J1" s="155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8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9"/>
      <c r="B3" s="179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9"/>
      <c r="B4" s="179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0"/>
      <c r="B5" s="180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72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34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34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6">
        <v>2021</v>
      </c>
      <c r="B6" s="86" t="s">
        <v>878</v>
      </c>
      <c r="C6" s="87">
        <f>E6+K6+Q6</f>
        <v>1025252.4299999999</v>
      </c>
      <c r="D6" s="87">
        <f>+E6+K6+Q6</f>
        <v>1025252.4299999999</v>
      </c>
      <c r="E6" s="87">
        <f>F6+G6+H6+I6+J6</f>
        <v>126835.34</v>
      </c>
      <c r="F6" s="87">
        <v>126835.34</v>
      </c>
      <c r="G6" s="87"/>
      <c r="H6" s="87"/>
      <c r="I6" s="87"/>
      <c r="J6" s="87"/>
      <c r="K6" s="87">
        <f>+L6+M6+N6+O6+P6</f>
        <v>702767.14</v>
      </c>
      <c r="L6" s="87">
        <v>702767.14</v>
      </c>
      <c r="M6" s="87"/>
      <c r="N6" s="87"/>
      <c r="O6" s="87"/>
      <c r="P6" s="87"/>
      <c r="Q6" s="87">
        <f t="shared" ref="Q6" si="0">SUM(R6:V6)</f>
        <v>195649.95</v>
      </c>
      <c r="R6" s="87">
        <v>195649.95</v>
      </c>
      <c r="S6" s="87"/>
      <c r="T6" s="87"/>
      <c r="U6" s="87"/>
      <c r="V6" s="87"/>
    </row>
    <row r="7" spans="1:22" x14ac:dyDescent="0.25">
      <c r="A7" s="176"/>
      <c r="B7" s="86" t="s">
        <v>879</v>
      </c>
      <c r="C7" s="87">
        <f t="shared" ref="C7:C16" si="1">E7+K7+Q7</f>
        <v>258685.07</v>
      </c>
      <c r="D7" s="87">
        <f>E7+K7+Q7</f>
        <v>258685.07</v>
      </c>
      <c r="E7" s="87">
        <f>F7+G7+H7+I7+J7</f>
        <v>171722.94</v>
      </c>
      <c r="F7" s="87"/>
      <c r="G7" s="87">
        <v>49061.2</v>
      </c>
      <c r="H7" s="87">
        <v>20396.97</v>
      </c>
      <c r="I7" s="87">
        <v>21376</v>
      </c>
      <c r="J7" s="150">
        <v>80888.77</v>
      </c>
      <c r="K7" s="87">
        <f>L7+M7+N7+O7+P7</f>
        <v>15127.37</v>
      </c>
      <c r="L7" s="87"/>
      <c r="M7" s="87">
        <v>4898.04</v>
      </c>
      <c r="N7" s="87">
        <v>4288.5600000000004</v>
      </c>
      <c r="O7" s="87">
        <v>0</v>
      </c>
      <c r="P7" s="87">
        <v>5940.77</v>
      </c>
      <c r="Q7" s="87">
        <f t="shared" ref="Q7:Q15" si="2">R7+S7+T7+U7+V7</f>
        <v>71834.759999999995</v>
      </c>
      <c r="R7" s="87"/>
      <c r="S7" s="87">
        <v>15819.88</v>
      </c>
      <c r="T7" s="87">
        <v>6254.88</v>
      </c>
      <c r="U7" s="87">
        <v>7700</v>
      </c>
      <c r="V7" s="87">
        <v>42060</v>
      </c>
    </row>
    <row r="8" spans="1:22" x14ac:dyDescent="0.25">
      <c r="A8" s="176"/>
      <c r="B8" s="86" t="s">
        <v>880</v>
      </c>
      <c r="C8" s="87">
        <f t="shared" si="1"/>
        <v>2575713.8899999997</v>
      </c>
      <c r="D8" s="87">
        <f>E8+K8+Q8</f>
        <v>2575713.8899999997</v>
      </c>
      <c r="E8" s="87">
        <f>F8+G8+H8+I8+J8</f>
        <v>509170.30999999994</v>
      </c>
      <c r="F8" s="87">
        <v>253663.3</v>
      </c>
      <c r="G8" s="87">
        <v>63022.66</v>
      </c>
      <c r="H8" s="87">
        <v>17083.87</v>
      </c>
      <c r="I8" s="87">
        <v>54747.24</v>
      </c>
      <c r="J8" s="150">
        <v>120653.24</v>
      </c>
      <c r="K8" s="87">
        <f>L8+M8+N8+O8+P8</f>
        <v>1612382.49</v>
      </c>
      <c r="L8" s="87">
        <v>1548947.05</v>
      </c>
      <c r="M8" s="87">
        <v>54169.13</v>
      </c>
      <c r="N8" s="87">
        <v>9266.31</v>
      </c>
      <c r="O8" s="87"/>
      <c r="P8" s="87"/>
      <c r="Q8" s="87">
        <f t="shared" si="2"/>
        <v>454161.09</v>
      </c>
      <c r="R8" s="87">
        <v>390261.9</v>
      </c>
      <c r="S8" s="87">
        <v>53228.52</v>
      </c>
      <c r="T8" s="87">
        <v>4170.67</v>
      </c>
      <c r="U8" s="87">
        <v>6500</v>
      </c>
      <c r="V8" s="87"/>
    </row>
    <row r="9" spans="1:22" x14ac:dyDescent="0.25">
      <c r="A9" s="176"/>
      <c r="B9" s="86" t="s">
        <v>881</v>
      </c>
      <c r="C9" s="87">
        <f t="shared" si="1"/>
        <v>1459319.29</v>
      </c>
      <c r="D9" s="87">
        <f t="shared" ref="D9:D16" si="3">+E9+K9+Q9</f>
        <v>1459319.29</v>
      </c>
      <c r="E9" s="87">
        <f>F9+G9+H9+I9+J9</f>
        <v>511107.17</v>
      </c>
      <c r="F9" s="87">
        <v>125715.59</v>
      </c>
      <c r="G9" s="87">
        <v>22863.119999999999</v>
      </c>
      <c r="H9" s="87">
        <v>15945.4</v>
      </c>
      <c r="I9" s="87">
        <v>73622</v>
      </c>
      <c r="J9" s="150">
        <v>272961.06</v>
      </c>
      <c r="K9" s="87">
        <f>L9+M9+N9+O9+P9</f>
        <v>763750.25</v>
      </c>
      <c r="L9" s="87">
        <v>735813.49</v>
      </c>
      <c r="M9" s="87">
        <v>17813.009999999998</v>
      </c>
      <c r="N9" s="87">
        <v>9873.75</v>
      </c>
      <c r="O9" s="87">
        <v>250</v>
      </c>
      <c r="P9" s="87">
        <v>0</v>
      </c>
      <c r="Q9" s="87">
        <f t="shared" si="2"/>
        <v>184461.87</v>
      </c>
      <c r="R9" s="87">
        <v>147458.92000000001</v>
      </c>
      <c r="S9" s="87">
        <v>23736.84</v>
      </c>
      <c r="T9" s="87">
        <v>3266.11</v>
      </c>
      <c r="U9" s="87">
        <v>10000</v>
      </c>
      <c r="V9" s="87">
        <v>0</v>
      </c>
    </row>
    <row r="10" spans="1:22" x14ac:dyDescent="0.25">
      <c r="A10" s="176"/>
      <c r="B10" s="86" t="s">
        <v>882</v>
      </c>
      <c r="C10" s="87">
        <f>K10+Q10+E10</f>
        <v>1491105.4800000002</v>
      </c>
      <c r="D10" s="87">
        <f t="shared" si="3"/>
        <v>1491105.48</v>
      </c>
      <c r="E10" s="87">
        <f t="shared" ref="E10:E17" si="4">F10+G10+H10+I10+J10</f>
        <v>418224.82</v>
      </c>
      <c r="F10" s="87">
        <v>123462.74</v>
      </c>
      <c r="G10" s="87">
        <v>97171.08</v>
      </c>
      <c r="H10" s="87">
        <v>38580.81</v>
      </c>
      <c r="I10" s="87">
        <v>19733</v>
      </c>
      <c r="J10" s="150">
        <v>139277.19</v>
      </c>
      <c r="K10" s="87">
        <f>L10+M10+N10+O10+P10</f>
        <v>795567.67</v>
      </c>
      <c r="L10" s="87">
        <v>706149.78</v>
      </c>
      <c r="M10" s="87">
        <v>42266.93</v>
      </c>
      <c r="N10" s="87">
        <v>7584.94</v>
      </c>
      <c r="O10" s="87">
        <v>0</v>
      </c>
      <c r="P10" s="87">
        <v>39566.019999999997</v>
      </c>
      <c r="Q10" s="87">
        <f t="shared" si="2"/>
        <v>277312.99</v>
      </c>
      <c r="R10" s="87">
        <v>221689.64</v>
      </c>
      <c r="S10" s="87">
        <v>31659.7</v>
      </c>
      <c r="T10" s="87">
        <v>4413.6499999999996</v>
      </c>
      <c r="U10" s="87">
        <v>19550</v>
      </c>
      <c r="V10" s="87">
        <v>0</v>
      </c>
    </row>
    <row r="11" spans="1:22" x14ac:dyDescent="0.25">
      <c r="A11" s="176"/>
      <c r="B11" s="86" t="s">
        <v>883</v>
      </c>
      <c r="C11" s="87"/>
      <c r="D11" s="87"/>
      <c r="E11" s="87"/>
      <c r="F11" s="87"/>
      <c r="G11" s="87"/>
      <c r="H11" s="87"/>
      <c r="I11" s="87"/>
      <c r="J11" s="150"/>
      <c r="K11" s="87"/>
      <c r="L11" s="87"/>
      <c r="M11" s="87"/>
      <c r="N11" s="87"/>
      <c r="O11" s="87"/>
      <c r="P11" s="87"/>
      <c r="Q11" s="87">
        <f t="shared" si="2"/>
        <v>0</v>
      </c>
      <c r="R11" s="87"/>
      <c r="S11" s="87"/>
      <c r="T11" s="87"/>
      <c r="U11" s="87"/>
      <c r="V11" s="87"/>
    </row>
    <row r="12" spans="1:22" x14ac:dyDescent="0.25">
      <c r="A12" s="176"/>
      <c r="B12" s="86" t="s">
        <v>887</v>
      </c>
      <c r="C12" s="87">
        <f t="shared" si="1"/>
        <v>0</v>
      </c>
      <c r="D12" s="87"/>
      <c r="E12" s="87"/>
      <c r="F12" s="87"/>
      <c r="G12" s="87"/>
      <c r="H12" s="87"/>
      <c r="I12" s="87"/>
      <c r="J12" s="150"/>
      <c r="K12" s="87"/>
      <c r="L12" s="87"/>
      <c r="M12" s="87"/>
      <c r="N12" s="87"/>
      <c r="O12" s="87"/>
      <c r="P12" s="87"/>
      <c r="Q12" s="87">
        <f t="shared" si="2"/>
        <v>0</v>
      </c>
      <c r="R12" s="87"/>
      <c r="S12" s="87"/>
      <c r="T12" s="87"/>
      <c r="U12" s="87"/>
      <c r="V12" s="87"/>
    </row>
    <row r="13" spans="1:22" x14ac:dyDescent="0.25">
      <c r="A13" s="176"/>
      <c r="B13" s="86" t="s">
        <v>888</v>
      </c>
      <c r="C13" s="87">
        <f t="shared" si="1"/>
        <v>0</v>
      </c>
      <c r="D13" s="87"/>
      <c r="E13" s="87"/>
      <c r="F13" s="87"/>
      <c r="G13" s="87"/>
      <c r="H13" s="87"/>
      <c r="I13" s="87"/>
      <c r="J13" s="150"/>
      <c r="K13" s="87"/>
      <c r="L13" s="87"/>
      <c r="M13" s="87"/>
      <c r="N13" s="87"/>
      <c r="O13" s="87"/>
      <c r="P13" s="87"/>
      <c r="Q13" s="87">
        <f t="shared" si="2"/>
        <v>0</v>
      </c>
      <c r="R13" s="87"/>
      <c r="S13" s="156"/>
      <c r="T13" s="156"/>
      <c r="U13" s="156"/>
      <c r="V13" s="87"/>
    </row>
    <row r="14" spans="1:22" x14ac:dyDescent="0.25">
      <c r="A14" s="176"/>
      <c r="B14" s="86" t="s">
        <v>889</v>
      </c>
      <c r="C14" s="87">
        <f t="shared" si="1"/>
        <v>0</v>
      </c>
      <c r="D14" s="87"/>
      <c r="E14" s="87"/>
      <c r="F14" s="87"/>
      <c r="G14" s="87"/>
      <c r="H14" s="87"/>
      <c r="I14" s="87"/>
      <c r="J14" s="150"/>
      <c r="K14" s="87"/>
      <c r="L14" s="87"/>
      <c r="M14" s="87"/>
      <c r="N14" s="87"/>
      <c r="O14" s="87"/>
      <c r="P14" s="87"/>
      <c r="Q14" s="87">
        <f t="shared" si="2"/>
        <v>0</v>
      </c>
      <c r="R14" s="87"/>
      <c r="S14" s="87"/>
      <c r="T14" s="87"/>
      <c r="U14" s="87"/>
      <c r="V14" s="87"/>
    </row>
    <row r="15" spans="1:22" x14ac:dyDescent="0.25">
      <c r="A15" s="176"/>
      <c r="B15" s="86" t="s">
        <v>884</v>
      </c>
      <c r="C15" s="87">
        <f t="shared" si="1"/>
        <v>0</v>
      </c>
      <c r="D15" s="87"/>
      <c r="E15" s="87"/>
      <c r="F15" s="87"/>
      <c r="G15" s="87"/>
      <c r="H15" s="87"/>
      <c r="I15" s="87"/>
      <c r="J15" s="150"/>
      <c r="K15" s="87"/>
      <c r="L15" s="87"/>
      <c r="M15" s="87"/>
      <c r="N15" s="87"/>
      <c r="O15" s="87"/>
      <c r="P15" s="87"/>
      <c r="Q15" s="87">
        <f t="shared" si="2"/>
        <v>0</v>
      </c>
      <c r="R15" s="87"/>
      <c r="S15" s="87"/>
      <c r="T15" s="87"/>
      <c r="U15" s="87"/>
      <c r="V15" s="87"/>
    </row>
    <row r="16" spans="1:22" x14ac:dyDescent="0.25">
      <c r="A16" s="176"/>
      <c r="B16" s="86" t="s">
        <v>885</v>
      </c>
      <c r="C16" s="87">
        <f t="shared" si="1"/>
        <v>0</v>
      </c>
      <c r="D16" s="87">
        <f t="shared" si="3"/>
        <v>0</v>
      </c>
      <c r="E16" s="87">
        <f t="shared" si="4"/>
        <v>0</v>
      </c>
      <c r="F16" s="87"/>
      <c r="G16" s="87"/>
      <c r="H16" s="87"/>
      <c r="I16" s="87"/>
      <c r="J16" s="150"/>
      <c r="K16" s="87">
        <f t="shared" ref="K12:K17" si="5">L16+M16+N16+O16+P16</f>
        <v>0</v>
      </c>
      <c r="L16" s="87"/>
      <c r="M16" s="87"/>
      <c r="N16" s="87"/>
      <c r="O16" s="87"/>
      <c r="P16" s="87"/>
      <c r="Q16" s="87">
        <f>R16+S16+T16+U16+V16</f>
        <v>0</v>
      </c>
      <c r="R16" s="87"/>
      <c r="S16" s="87"/>
      <c r="T16" s="87"/>
      <c r="U16" s="87"/>
      <c r="V16" s="87"/>
    </row>
    <row r="17" spans="1:22" x14ac:dyDescent="0.25">
      <c r="A17" s="176"/>
      <c r="B17" s="86" t="s">
        <v>886</v>
      </c>
      <c r="C17" s="87">
        <f>E17+K17+Q17</f>
        <v>0</v>
      </c>
      <c r="D17" s="87">
        <f>E17+K17+Q17</f>
        <v>0</v>
      </c>
      <c r="E17" s="87">
        <f t="shared" si="4"/>
        <v>0</v>
      </c>
      <c r="F17" s="87"/>
      <c r="G17" s="87"/>
      <c r="H17" s="87"/>
      <c r="I17" s="87"/>
      <c r="J17" s="150"/>
      <c r="K17" s="87">
        <f t="shared" si="5"/>
        <v>0</v>
      </c>
      <c r="L17" s="87"/>
      <c r="M17" s="87"/>
      <c r="N17" s="87"/>
      <c r="O17" s="87"/>
      <c r="P17" s="87"/>
      <c r="Q17" s="87">
        <f>R17+S17+T17+U17+V17</f>
        <v>0</v>
      </c>
      <c r="R17" s="87"/>
      <c r="S17" s="87"/>
      <c r="T17" s="87"/>
      <c r="U17" s="87"/>
      <c r="V17" s="87"/>
    </row>
    <row r="18" spans="1:22" x14ac:dyDescent="0.25">
      <c r="A18" s="176"/>
      <c r="B18" s="89" t="s">
        <v>892</v>
      </c>
      <c r="C18" s="171">
        <f>SUM(C6:C17)</f>
        <v>6810076.1600000001</v>
      </c>
      <c r="D18" s="91">
        <f>SUM(D6:D17)</f>
        <v>6810076.1600000001</v>
      </c>
      <c r="E18" s="91">
        <f>SUM(E6:E17)</f>
        <v>1737060.58</v>
      </c>
      <c r="F18" s="91">
        <f t="shared" ref="F18:V18" si="6">SUM(F6:F17)</f>
        <v>629676.97</v>
      </c>
      <c r="G18" s="91">
        <f t="shared" si="6"/>
        <v>232118.06</v>
      </c>
      <c r="H18" s="91">
        <f t="shared" si="6"/>
        <v>92007.049999999988</v>
      </c>
      <c r="I18" s="91">
        <f t="shared" si="6"/>
        <v>169478.24</v>
      </c>
      <c r="J18" s="91">
        <f t="shared" si="6"/>
        <v>613780.26</v>
      </c>
      <c r="K18" s="91">
        <f>SUM(K6:K17)</f>
        <v>3889594.92</v>
      </c>
      <c r="L18" s="91">
        <f t="shared" si="6"/>
        <v>3693677.46</v>
      </c>
      <c r="M18" s="91">
        <f t="shared" si="6"/>
        <v>119147.10999999999</v>
      </c>
      <c r="N18" s="91">
        <f t="shared" si="6"/>
        <v>31013.559999999998</v>
      </c>
      <c r="O18" s="91">
        <f t="shared" si="6"/>
        <v>250</v>
      </c>
      <c r="P18" s="91">
        <f t="shared" si="6"/>
        <v>45506.789999999994</v>
      </c>
      <c r="Q18" s="91">
        <f t="shared" si="6"/>
        <v>1183420.6600000001</v>
      </c>
      <c r="R18" s="91">
        <f t="shared" si="6"/>
        <v>955060.41000000015</v>
      </c>
      <c r="S18" s="91">
        <f t="shared" si="6"/>
        <v>124444.93999999999</v>
      </c>
      <c r="T18" s="91">
        <f t="shared" si="6"/>
        <v>18105.309999999998</v>
      </c>
      <c r="U18" s="91">
        <f t="shared" si="6"/>
        <v>43750</v>
      </c>
      <c r="V18" s="91">
        <f t="shared" si="6"/>
        <v>42060</v>
      </c>
    </row>
    <row r="19" spans="1:22" x14ac:dyDescent="0.25">
      <c r="A19" s="173"/>
      <c r="B19" s="86"/>
      <c r="C19" s="87"/>
      <c r="D19" s="87"/>
      <c r="E19" s="141"/>
      <c r="F19" s="144"/>
      <c r="G19" s="87"/>
      <c r="H19" s="87"/>
      <c r="I19" s="87"/>
      <c r="J19" s="87"/>
      <c r="K19" s="140"/>
      <c r="L19" s="87"/>
      <c r="M19" s="87"/>
      <c r="N19" s="87"/>
      <c r="O19" s="87"/>
      <c r="P19" s="87"/>
      <c r="Q19" s="141"/>
      <c r="R19" s="87"/>
      <c r="S19" s="87"/>
      <c r="T19" s="87"/>
      <c r="U19" s="87"/>
      <c r="V19" s="87"/>
    </row>
    <row r="20" spans="1:22" x14ac:dyDescent="0.25">
      <c r="A20" s="173"/>
      <c r="B20" s="86"/>
      <c r="C20" s="87"/>
      <c r="D20" s="87"/>
      <c r="E20" s="141"/>
      <c r="F20" s="144"/>
      <c r="G20" s="87"/>
      <c r="H20" s="87"/>
      <c r="I20" s="87"/>
      <c r="J20" s="87"/>
      <c r="K20" s="140"/>
      <c r="L20" s="87"/>
      <c r="M20" s="87"/>
      <c r="N20" s="87"/>
      <c r="O20" s="87"/>
      <c r="P20" s="87"/>
      <c r="Q20" s="141"/>
      <c r="R20" s="87"/>
      <c r="S20" s="87"/>
      <c r="T20" s="87"/>
      <c r="U20" s="87"/>
      <c r="V20" s="87"/>
    </row>
    <row r="21" spans="1:22" x14ac:dyDescent="0.25">
      <c r="A21" s="173"/>
      <c r="C21" s="87"/>
      <c r="D21" s="87"/>
      <c r="E21" s="141"/>
      <c r="F21" s="144"/>
      <c r="G21" s="87"/>
      <c r="H21" s="87"/>
      <c r="I21" s="87"/>
      <c r="J21" s="87"/>
      <c r="K21" s="140"/>
      <c r="L21" s="87"/>
      <c r="M21" s="87"/>
      <c r="N21" s="87"/>
      <c r="O21" s="87"/>
      <c r="P21" s="87"/>
      <c r="Q21" s="141"/>
      <c r="R21" s="87"/>
      <c r="S21" s="87"/>
      <c r="T21" s="87"/>
      <c r="U21" s="87"/>
      <c r="V21" s="87"/>
    </row>
    <row r="22" spans="1:22" x14ac:dyDescent="0.25">
      <c r="A22" s="173"/>
      <c r="B22" s="86"/>
      <c r="C22" s="87"/>
      <c r="D22" s="87"/>
      <c r="E22" s="141"/>
      <c r="F22" s="148"/>
      <c r="G22" s="87"/>
      <c r="H22" s="87"/>
      <c r="I22" s="87"/>
      <c r="J22" s="87"/>
      <c r="K22" s="140"/>
      <c r="L22" s="87"/>
      <c r="M22" s="87"/>
      <c r="N22" s="87"/>
      <c r="O22" s="87"/>
      <c r="P22" s="87"/>
      <c r="Q22" s="141"/>
      <c r="R22" s="87"/>
      <c r="S22" s="87"/>
      <c r="T22" s="87"/>
      <c r="U22" s="87"/>
      <c r="V22" s="87"/>
    </row>
    <row r="23" spans="1:22" x14ac:dyDescent="0.25">
      <c r="A23" s="173"/>
      <c r="B23" s="86" t="s">
        <v>898</v>
      </c>
      <c r="C23" s="87"/>
      <c r="D23" s="87"/>
      <c r="E23" s="141"/>
      <c r="F23" s="144"/>
      <c r="G23" s="87"/>
      <c r="H23" s="87"/>
      <c r="I23" s="87"/>
      <c r="J23" s="87"/>
      <c r="K23" s="140"/>
      <c r="L23" s="87"/>
      <c r="M23" s="87"/>
      <c r="N23" s="87"/>
      <c r="O23" s="87"/>
      <c r="P23" s="87"/>
      <c r="Q23" s="141"/>
      <c r="R23" s="87"/>
      <c r="S23" s="87"/>
      <c r="T23" s="87"/>
      <c r="U23" s="87"/>
      <c r="V23" s="87"/>
    </row>
    <row r="24" spans="1:22" x14ac:dyDescent="0.25">
      <c r="A24" s="173"/>
      <c r="B24" s="86"/>
      <c r="C24" s="87"/>
      <c r="D24" s="87"/>
      <c r="E24" s="141"/>
      <c r="F24" s="144"/>
      <c r="G24" s="87"/>
      <c r="H24" s="87"/>
      <c r="I24" s="87"/>
      <c r="J24" s="87"/>
      <c r="K24" s="140"/>
      <c r="L24" s="87"/>
      <c r="M24" s="87"/>
      <c r="N24" s="87"/>
      <c r="O24" s="87"/>
      <c r="P24" s="87"/>
      <c r="Q24" s="141"/>
      <c r="R24" s="87"/>
      <c r="S24" s="87"/>
      <c r="T24" s="87"/>
      <c r="U24" s="87"/>
      <c r="V24" s="87"/>
    </row>
    <row r="25" spans="1:22" x14ac:dyDescent="0.25">
      <c r="A25" s="173"/>
      <c r="B25" s="86"/>
      <c r="C25" s="87"/>
      <c r="D25" s="87"/>
      <c r="E25" s="141"/>
      <c r="F25" s="145"/>
      <c r="G25" s="87"/>
      <c r="H25" s="87"/>
      <c r="I25" s="87"/>
      <c r="J25" s="87"/>
      <c r="K25" s="140"/>
      <c r="L25" s="87"/>
      <c r="M25" s="87"/>
      <c r="N25" s="87"/>
      <c r="O25" s="87"/>
      <c r="P25" s="87"/>
      <c r="Q25" s="141"/>
      <c r="R25" s="87"/>
      <c r="S25" s="87"/>
      <c r="T25" s="87"/>
      <c r="U25" s="87"/>
      <c r="V25" s="87"/>
    </row>
    <row r="26" spans="1:22" x14ac:dyDescent="0.25">
      <c r="A26" s="173"/>
      <c r="B26" s="86"/>
      <c r="C26" s="87"/>
      <c r="D26" s="87"/>
      <c r="E26" s="141"/>
      <c r="F26" s="149"/>
      <c r="G26" s="87"/>
      <c r="H26" s="87"/>
      <c r="I26" s="87"/>
      <c r="J26" s="87"/>
      <c r="K26" s="140"/>
      <c r="L26" s="87"/>
      <c r="M26" s="87"/>
      <c r="N26" s="87"/>
      <c r="O26" s="87"/>
      <c r="P26" s="87"/>
      <c r="Q26" s="141"/>
      <c r="R26" s="87"/>
      <c r="S26" s="87"/>
      <c r="T26" s="87"/>
      <c r="U26" s="87"/>
      <c r="V26" s="87"/>
    </row>
    <row r="27" spans="1:22" x14ac:dyDescent="0.25">
      <c r="A27" s="173"/>
      <c r="B27" s="86"/>
      <c r="C27" s="87"/>
      <c r="D27" s="87"/>
      <c r="E27" s="141"/>
      <c r="F27" s="144"/>
      <c r="G27" s="87"/>
      <c r="H27" s="87"/>
      <c r="I27" s="87"/>
      <c r="J27" s="87"/>
      <c r="K27" s="140"/>
      <c r="L27" s="87"/>
      <c r="M27" s="87"/>
      <c r="N27" s="87"/>
      <c r="O27" s="87"/>
      <c r="P27" s="87"/>
      <c r="Q27" s="141"/>
      <c r="R27" s="87"/>
      <c r="S27" s="87"/>
      <c r="T27" s="87"/>
      <c r="U27" s="87"/>
      <c r="V27" s="87"/>
    </row>
    <row r="28" spans="1:22" x14ac:dyDescent="0.25">
      <c r="A28" s="174"/>
      <c r="B28" s="86"/>
      <c r="C28" s="87"/>
      <c r="D28" s="87"/>
      <c r="E28" s="141"/>
      <c r="F28" s="146"/>
      <c r="G28" s="88"/>
      <c r="H28" s="88"/>
      <c r="I28" s="88"/>
      <c r="J28" s="88"/>
      <c r="K28" s="140"/>
      <c r="L28" s="88"/>
      <c r="M28" s="88"/>
      <c r="N28" s="88"/>
      <c r="O28" s="88"/>
      <c r="P28" s="88"/>
      <c r="Q28" s="141"/>
      <c r="R28" s="88"/>
      <c r="S28" s="88"/>
      <c r="T28" s="88"/>
      <c r="U28" s="88"/>
      <c r="V28" s="88"/>
    </row>
    <row r="29" spans="1:22" x14ac:dyDescent="0.25">
      <c r="A29" s="174"/>
      <c r="B29" s="86"/>
      <c r="C29" s="87"/>
      <c r="D29" s="87"/>
      <c r="E29" s="141"/>
      <c r="F29" s="146"/>
      <c r="G29" s="88"/>
      <c r="H29" s="88"/>
      <c r="I29" s="88"/>
      <c r="J29" s="88"/>
      <c r="K29" s="140"/>
      <c r="L29" s="88"/>
      <c r="M29" s="88"/>
      <c r="N29" s="88"/>
      <c r="O29" s="88"/>
      <c r="P29" s="88"/>
      <c r="Q29" s="141"/>
      <c r="R29" s="88"/>
      <c r="S29" s="88"/>
      <c r="T29" s="88"/>
      <c r="U29" s="88"/>
      <c r="V29" s="88"/>
    </row>
    <row r="30" spans="1:22" x14ac:dyDescent="0.25">
      <c r="A30" s="174"/>
      <c r="B30" s="86"/>
      <c r="C30" s="87"/>
      <c r="D30" s="87"/>
      <c r="E30" s="141"/>
      <c r="F30" s="147"/>
      <c r="G30" s="100"/>
      <c r="H30" s="99"/>
      <c r="I30" s="99"/>
      <c r="J30" s="99"/>
      <c r="K30" s="140"/>
      <c r="L30" s="99"/>
      <c r="M30" s="100"/>
      <c r="N30" s="99"/>
      <c r="O30" s="99"/>
      <c r="P30" s="99"/>
      <c r="Q30" s="141"/>
      <c r="R30" s="99"/>
      <c r="S30" s="100"/>
      <c r="T30" s="99"/>
      <c r="U30" s="99"/>
      <c r="V30" s="99"/>
    </row>
    <row r="31" spans="1:22" s="143" customFormat="1" x14ac:dyDescent="0.25">
      <c r="A31" s="175"/>
      <c r="B31" s="93"/>
      <c r="C31" s="94">
        <f t="shared" ref="C18:C44" si="7">E31+K31+Q31</f>
        <v>0</v>
      </c>
      <c r="D31" s="90">
        <f t="shared" ref="D31" si="8">+E31+K31+Q31</f>
        <v>0</v>
      </c>
      <c r="E31" s="95">
        <f>SUM(F31:J31)</f>
        <v>0</v>
      </c>
      <c r="F31" s="95">
        <f>SUM(F19:F30)</f>
        <v>0</v>
      </c>
      <c r="G31" s="95">
        <f t="shared" ref="G31:P31" si="9">SUM(G19:G30)</f>
        <v>0</v>
      </c>
      <c r="H31" s="95">
        <f t="shared" si="9"/>
        <v>0</v>
      </c>
      <c r="I31" s="95">
        <f t="shared" si="9"/>
        <v>0</v>
      </c>
      <c r="J31" s="95">
        <f t="shared" si="9"/>
        <v>0</v>
      </c>
      <c r="K31" s="95">
        <f t="shared" si="9"/>
        <v>0</v>
      </c>
      <c r="L31" s="95">
        <f t="shared" si="9"/>
        <v>0</v>
      </c>
      <c r="M31" s="95">
        <f t="shared" si="9"/>
        <v>0</v>
      </c>
      <c r="N31" s="95">
        <f t="shared" si="9"/>
        <v>0</v>
      </c>
      <c r="O31" s="95">
        <f t="shared" si="9"/>
        <v>0</v>
      </c>
      <c r="P31" s="95">
        <f t="shared" si="9"/>
        <v>0</v>
      </c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10">SUM(T19:T30)</f>
        <v>0</v>
      </c>
      <c r="U31" s="95">
        <f t="shared" si="10"/>
        <v>0</v>
      </c>
      <c r="V31" s="95">
        <f t="shared" si="10"/>
        <v>0</v>
      </c>
    </row>
    <row r="32" spans="1:22" x14ac:dyDescent="0.25">
      <c r="A32" s="173"/>
      <c r="B32" s="86"/>
      <c r="C32" s="87"/>
      <c r="D32" s="87"/>
      <c r="E32" s="141"/>
      <c r="F32" s="87"/>
      <c r="G32" s="87"/>
      <c r="H32" s="87"/>
      <c r="I32" s="87"/>
      <c r="J32" s="87"/>
      <c r="K32" s="87"/>
      <c r="L32" s="135"/>
      <c r="M32" s="135"/>
      <c r="N32" s="135"/>
      <c r="O32" s="135"/>
      <c r="P32" s="135"/>
      <c r="Q32" s="87"/>
      <c r="R32" s="87"/>
      <c r="S32" s="87"/>
      <c r="U32" s="87"/>
      <c r="V32" s="87"/>
    </row>
    <row r="33" spans="1:22" x14ac:dyDescent="0.25">
      <c r="A33" s="173"/>
      <c r="B33" s="86"/>
      <c r="C33" s="87"/>
      <c r="D33" s="87"/>
      <c r="E33" s="141"/>
      <c r="F33" s="87"/>
      <c r="G33" s="92"/>
      <c r="H33" s="92"/>
      <c r="I33" s="92"/>
      <c r="J33" s="87"/>
      <c r="K33" s="87"/>
      <c r="L33" s="136"/>
      <c r="M33" s="137"/>
      <c r="N33" s="137"/>
      <c r="O33" s="137"/>
      <c r="P33" s="136"/>
      <c r="Q33" s="87"/>
      <c r="R33" s="87"/>
      <c r="S33" s="92"/>
      <c r="T33" s="87"/>
      <c r="U33" s="92"/>
      <c r="V33" s="87"/>
    </row>
    <row r="34" spans="1:22" x14ac:dyDescent="0.25">
      <c r="A34" s="173"/>
      <c r="B34" s="86"/>
      <c r="C34" s="87"/>
      <c r="D34" s="87"/>
      <c r="E34" s="141"/>
      <c r="F34" s="87"/>
      <c r="G34" s="92"/>
      <c r="H34" s="92"/>
      <c r="I34" s="92"/>
      <c r="J34" s="87"/>
      <c r="K34" s="87"/>
      <c r="L34" s="136"/>
      <c r="M34" s="137"/>
      <c r="N34" s="137"/>
      <c r="O34" s="137"/>
      <c r="P34" s="136"/>
      <c r="Q34" s="87"/>
      <c r="R34" s="87"/>
      <c r="S34" s="92"/>
      <c r="T34" s="92"/>
      <c r="U34" s="92"/>
      <c r="V34" s="87"/>
    </row>
    <row r="35" spans="1:22" x14ac:dyDescent="0.25">
      <c r="A35" s="173"/>
      <c r="B35" s="86"/>
      <c r="C35" s="87"/>
      <c r="D35" s="87"/>
      <c r="E35" s="141"/>
      <c r="F35" s="87"/>
      <c r="G35" s="87"/>
      <c r="H35" s="87"/>
      <c r="I35" s="87"/>
      <c r="J35" s="87"/>
      <c r="K35" s="87"/>
      <c r="L35" s="136"/>
      <c r="M35" s="136"/>
      <c r="N35" s="136"/>
      <c r="O35" s="136"/>
      <c r="P35" s="136"/>
      <c r="Q35" s="87"/>
      <c r="R35" s="87"/>
      <c r="S35" s="87"/>
      <c r="T35" s="92"/>
      <c r="U35" s="87"/>
      <c r="V35" s="87"/>
    </row>
    <row r="36" spans="1:22" x14ac:dyDescent="0.25">
      <c r="A36" s="173"/>
      <c r="B36" s="86"/>
      <c r="C36" s="87"/>
      <c r="D36" s="87"/>
      <c r="E36" s="141"/>
      <c r="F36" s="87"/>
      <c r="G36" s="87"/>
      <c r="H36" s="87"/>
      <c r="I36" s="87"/>
      <c r="J36" s="87"/>
      <c r="K36" s="87"/>
      <c r="L36" s="136"/>
      <c r="M36" s="136"/>
      <c r="N36" s="136"/>
      <c r="O36" s="136"/>
      <c r="P36" s="136"/>
      <c r="Q36" s="87"/>
      <c r="R36" s="87"/>
      <c r="S36" s="87"/>
      <c r="T36" s="87"/>
      <c r="U36" s="87"/>
      <c r="V36" s="87"/>
    </row>
    <row r="37" spans="1:22" x14ac:dyDescent="0.25">
      <c r="A37" s="173"/>
      <c r="B37" s="86"/>
      <c r="C37" s="87"/>
      <c r="D37" s="87"/>
      <c r="E37" s="141"/>
      <c r="F37" s="87"/>
      <c r="G37" s="87"/>
      <c r="H37" s="87"/>
      <c r="I37" s="87"/>
      <c r="J37" s="87"/>
      <c r="K37" s="87"/>
      <c r="L37" s="136"/>
      <c r="M37" s="136"/>
      <c r="N37" s="136"/>
      <c r="O37" s="136"/>
      <c r="P37" s="136"/>
      <c r="Q37" s="87"/>
      <c r="R37" s="87"/>
      <c r="S37" s="87"/>
      <c r="T37" s="87"/>
      <c r="U37" s="87"/>
      <c r="V37" s="87"/>
    </row>
    <row r="38" spans="1:22" x14ac:dyDescent="0.25">
      <c r="A38" s="173"/>
      <c r="B38" s="86"/>
      <c r="C38" s="87"/>
      <c r="D38" s="87"/>
      <c r="E38" s="141"/>
      <c r="F38" s="87"/>
      <c r="G38" s="87"/>
      <c r="H38" s="87"/>
      <c r="I38" s="87"/>
      <c r="J38" s="87"/>
      <c r="K38" s="87"/>
      <c r="L38" s="136"/>
      <c r="M38" s="136"/>
      <c r="N38" s="136"/>
      <c r="O38" s="136"/>
      <c r="P38" s="136"/>
      <c r="Q38" s="87"/>
      <c r="R38" s="87"/>
      <c r="S38" s="87"/>
      <c r="T38" s="87"/>
      <c r="U38" s="87"/>
      <c r="V38" s="87"/>
    </row>
    <row r="39" spans="1:22" x14ac:dyDescent="0.25">
      <c r="A39" s="173"/>
      <c r="B39" s="86"/>
      <c r="C39" s="87"/>
      <c r="D39" s="87"/>
      <c r="E39" s="141"/>
      <c r="F39" s="87"/>
      <c r="G39" s="87"/>
      <c r="H39" s="87"/>
      <c r="I39" s="87"/>
      <c r="J39" s="87"/>
      <c r="K39" s="87"/>
      <c r="L39" s="138"/>
      <c r="M39" s="138"/>
      <c r="N39" s="138"/>
      <c r="O39" s="138"/>
      <c r="P39" s="138"/>
      <c r="Q39" s="87"/>
      <c r="R39" s="87"/>
      <c r="S39" s="87"/>
      <c r="T39" s="87"/>
      <c r="U39" s="87"/>
      <c r="V39" s="87"/>
    </row>
    <row r="40" spans="1:22" x14ac:dyDescent="0.25">
      <c r="A40" s="173"/>
      <c r="B40" s="86"/>
      <c r="C40" s="87"/>
      <c r="D40" s="87"/>
      <c r="E40" s="141"/>
      <c r="F40" s="87"/>
      <c r="G40" s="87"/>
      <c r="H40" s="87"/>
      <c r="I40" s="87"/>
      <c r="J40" s="87"/>
      <c r="K40" s="87"/>
      <c r="L40" s="136"/>
      <c r="M40" s="136"/>
      <c r="N40" s="136"/>
      <c r="O40" s="136"/>
      <c r="P40" s="136"/>
      <c r="Q40" s="87"/>
      <c r="R40" s="87"/>
      <c r="S40" s="87"/>
      <c r="T40" s="87"/>
      <c r="U40" s="87"/>
      <c r="V40" s="87"/>
    </row>
    <row r="41" spans="1:22" x14ac:dyDescent="0.25">
      <c r="A41" s="174"/>
      <c r="B41" s="86"/>
      <c r="C41" s="87"/>
      <c r="D41" s="87"/>
      <c r="E41" s="141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4"/>
      <c r="B42" s="86"/>
      <c r="C42" s="87"/>
      <c r="D42" s="87"/>
      <c r="E42" s="139"/>
      <c r="F42" s="154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4"/>
      <c r="B43" s="86"/>
      <c r="C43" s="87"/>
      <c r="D43" s="87"/>
      <c r="E43" s="139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5"/>
      <c r="B44" s="93"/>
      <c r="C44" s="94">
        <f t="shared" si="7"/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53"/>
      <c r="V48" s="151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52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42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80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25" sqref="L25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1">
        <v>2020</v>
      </c>
      <c r="B4" s="86" t="s">
        <v>878</v>
      </c>
      <c r="C4" s="157">
        <f>D4+E4+F4+G4+H4+I4+J4+K4+L4+M4+N4+O4+P4</f>
        <v>112315</v>
      </c>
      <c r="D4" s="158">
        <v>62055</v>
      </c>
      <c r="E4" s="159">
        <v>0</v>
      </c>
      <c r="F4" s="159">
        <v>10222</v>
      </c>
      <c r="G4" s="157">
        <v>300</v>
      </c>
      <c r="H4" s="157">
        <v>406</v>
      </c>
      <c r="I4" s="160">
        <v>6225</v>
      </c>
      <c r="J4" s="161">
        <v>14173</v>
      </c>
      <c r="K4" s="160">
        <v>9230</v>
      </c>
      <c r="L4" s="162">
        <v>6676</v>
      </c>
      <c r="M4" s="162">
        <v>0</v>
      </c>
      <c r="N4" s="162">
        <v>0</v>
      </c>
      <c r="O4" s="163">
        <v>1205</v>
      </c>
      <c r="P4" s="157">
        <v>1823</v>
      </c>
      <c r="Q4" s="9"/>
    </row>
    <row r="5" spans="1:18" s="3" customFormat="1" ht="18.75" x14ac:dyDescent="0.3">
      <c r="A5" s="181"/>
      <c r="B5" s="86" t="s">
        <v>879</v>
      </c>
      <c r="C5" s="157">
        <f>D5+E5+F5+G5+H5+I5+J5+K5+L5+M5+N5+O5+P5</f>
        <v>119664</v>
      </c>
      <c r="D5" s="158">
        <v>64176</v>
      </c>
      <c r="E5" s="159">
        <v>0</v>
      </c>
      <c r="F5" s="159">
        <v>10746</v>
      </c>
      <c r="G5" s="157">
        <v>650</v>
      </c>
      <c r="H5" s="157">
        <v>0</v>
      </c>
      <c r="I5" s="160">
        <v>6019</v>
      </c>
      <c r="J5" s="161">
        <v>19706</v>
      </c>
      <c r="K5" s="160">
        <v>9020</v>
      </c>
      <c r="L5" s="164">
        <v>3370</v>
      </c>
      <c r="M5" s="164">
        <v>0</v>
      </c>
      <c r="N5" s="164">
        <v>0</v>
      </c>
      <c r="O5" s="163">
        <v>2022</v>
      </c>
      <c r="P5" s="157">
        <v>3955</v>
      </c>
      <c r="Q5" s="9"/>
    </row>
    <row r="6" spans="1:18" s="3" customFormat="1" ht="18.75" x14ac:dyDescent="0.3">
      <c r="A6" s="181"/>
      <c r="B6" s="86" t="s">
        <v>880</v>
      </c>
      <c r="C6" s="165">
        <f>D6+E6+F6+G6+H6+I6+J6+K6+L6+M6+N6+O6+P6</f>
        <v>205083</v>
      </c>
      <c r="D6" s="158">
        <v>80175</v>
      </c>
      <c r="E6" s="159">
        <v>50</v>
      </c>
      <c r="F6" s="159">
        <v>15732</v>
      </c>
      <c r="G6" s="157">
        <v>26194</v>
      </c>
      <c r="H6" s="157">
        <v>2877</v>
      </c>
      <c r="I6" s="160">
        <v>9139</v>
      </c>
      <c r="J6" s="160">
        <v>24302</v>
      </c>
      <c r="K6" s="160">
        <v>12130</v>
      </c>
      <c r="L6" s="164">
        <v>10863</v>
      </c>
      <c r="M6" s="164">
        <v>0</v>
      </c>
      <c r="N6" s="164">
        <v>0</v>
      </c>
      <c r="O6" s="166">
        <v>17552</v>
      </c>
      <c r="P6" s="157">
        <v>6069</v>
      </c>
      <c r="Q6" s="9"/>
    </row>
    <row r="7" spans="1:18" s="3" customFormat="1" ht="18.75" x14ac:dyDescent="0.3">
      <c r="A7" s="181"/>
      <c r="B7" s="86" t="s">
        <v>881</v>
      </c>
      <c r="C7" s="157">
        <f>D7+E7+F7+G7+H7+I7+J7+K7+L7+M7+N7+O7+P7</f>
        <v>117801</v>
      </c>
      <c r="D7" s="158">
        <v>76168</v>
      </c>
      <c r="E7" s="159">
        <v>150</v>
      </c>
      <c r="F7" s="159">
        <v>12467</v>
      </c>
      <c r="G7" s="157">
        <v>1560</v>
      </c>
      <c r="H7" s="157"/>
      <c r="I7" s="160">
        <v>7106</v>
      </c>
      <c r="J7" s="160"/>
      <c r="K7" s="160">
        <v>5490</v>
      </c>
      <c r="L7" s="164">
        <v>7948</v>
      </c>
      <c r="M7" s="164"/>
      <c r="N7" s="164"/>
      <c r="O7" s="166">
        <v>-907</v>
      </c>
      <c r="P7" s="157">
        <v>7819</v>
      </c>
      <c r="Q7" s="9"/>
    </row>
    <row r="8" spans="1:18" s="3" customFormat="1" ht="18.75" x14ac:dyDescent="0.3">
      <c r="A8" s="181"/>
      <c r="B8" s="86" t="s">
        <v>882</v>
      </c>
      <c r="C8" s="157">
        <f>D8+E8+F8+G8+H8+I8+J8+K8+L8+M8+N8+O8+P8</f>
        <v>139902</v>
      </c>
      <c r="D8" s="158">
        <v>58787</v>
      </c>
      <c r="E8" s="159">
        <v>4047</v>
      </c>
      <c r="F8" s="159">
        <v>14928</v>
      </c>
      <c r="G8" s="157">
        <v>25676</v>
      </c>
      <c r="H8" s="157">
        <v>326</v>
      </c>
      <c r="I8" s="160">
        <v>5929</v>
      </c>
      <c r="J8" s="161"/>
      <c r="K8" s="160">
        <v>8990</v>
      </c>
      <c r="L8" s="164">
        <v>7744</v>
      </c>
      <c r="M8" s="164"/>
      <c r="N8" s="164">
        <v>129</v>
      </c>
      <c r="O8" s="163">
        <v>10583</v>
      </c>
      <c r="P8" s="157">
        <v>2763</v>
      </c>
      <c r="Q8" s="9"/>
    </row>
    <row r="9" spans="1:18" s="3" customFormat="1" ht="18.75" x14ac:dyDescent="0.3">
      <c r="A9" s="181"/>
      <c r="B9" s="86" t="s">
        <v>883</v>
      </c>
      <c r="C9" s="157"/>
      <c r="D9" s="158"/>
      <c r="E9" s="159"/>
      <c r="F9" s="159"/>
      <c r="G9" s="157"/>
      <c r="H9" s="157"/>
      <c r="I9" s="160"/>
      <c r="J9" s="160"/>
      <c r="K9" s="160"/>
      <c r="L9" s="164"/>
      <c r="M9" s="164"/>
      <c r="N9" s="164"/>
      <c r="O9" s="163"/>
      <c r="P9" s="157"/>
      <c r="Q9" s="9"/>
    </row>
    <row r="10" spans="1:18" s="3" customFormat="1" ht="18.75" x14ac:dyDescent="0.3">
      <c r="A10" s="181"/>
      <c r="B10" s="86" t="s">
        <v>887</v>
      </c>
      <c r="C10" s="157"/>
      <c r="D10" s="158"/>
      <c r="E10" s="159"/>
      <c r="F10" s="159"/>
      <c r="G10" s="157"/>
      <c r="H10" s="157"/>
      <c r="I10" s="160"/>
      <c r="J10" s="160"/>
      <c r="K10" s="160"/>
      <c r="L10" s="164"/>
      <c r="M10" s="164"/>
      <c r="N10" s="164"/>
      <c r="O10" s="163"/>
      <c r="P10" s="157"/>
      <c r="Q10" s="9"/>
    </row>
    <row r="11" spans="1:18" s="3" customFormat="1" ht="18.75" x14ac:dyDescent="0.3">
      <c r="A11" s="181"/>
      <c r="B11" s="86" t="s">
        <v>888</v>
      </c>
      <c r="C11" s="157"/>
      <c r="D11" s="158"/>
      <c r="E11" s="159"/>
      <c r="F11" s="159"/>
      <c r="G11" s="157"/>
      <c r="H11" s="157"/>
      <c r="I11" s="160"/>
      <c r="J11" s="160"/>
      <c r="K11" s="160"/>
      <c r="L11" s="164"/>
      <c r="M11" s="164"/>
      <c r="N11" s="164"/>
      <c r="O11" s="163"/>
      <c r="P11" s="157"/>
      <c r="Q11" s="9"/>
    </row>
    <row r="12" spans="1:18" s="3" customFormat="1" ht="18.75" x14ac:dyDescent="0.3">
      <c r="A12" s="181"/>
      <c r="B12" s="86" t="s">
        <v>889</v>
      </c>
      <c r="C12" s="157"/>
      <c r="D12" s="158"/>
      <c r="E12" s="159"/>
      <c r="F12" s="159"/>
      <c r="G12" s="157"/>
      <c r="H12" s="157"/>
      <c r="I12" s="160"/>
      <c r="J12" s="160"/>
      <c r="K12" s="160"/>
      <c r="L12" s="164"/>
      <c r="M12" s="164"/>
      <c r="N12" s="164"/>
      <c r="O12" s="166"/>
      <c r="P12" s="157"/>
      <c r="Q12" s="9"/>
    </row>
    <row r="13" spans="1:18" s="3" customFormat="1" ht="18.75" x14ac:dyDescent="0.3">
      <c r="A13" s="181"/>
      <c r="B13" s="86" t="s">
        <v>884</v>
      </c>
      <c r="C13" s="157"/>
      <c r="D13" s="158"/>
      <c r="E13" s="159"/>
      <c r="F13" s="159"/>
      <c r="G13" s="157"/>
      <c r="H13" s="157"/>
      <c r="I13" s="160"/>
      <c r="J13" s="160"/>
      <c r="K13" s="160"/>
      <c r="L13" s="164"/>
      <c r="M13" s="164"/>
      <c r="N13" s="164"/>
      <c r="O13" s="163"/>
      <c r="P13" s="157"/>
      <c r="Q13" s="9"/>
    </row>
    <row r="14" spans="1:18" s="3" customFormat="1" ht="18.75" x14ac:dyDescent="0.3">
      <c r="A14" s="181"/>
      <c r="B14" s="86" t="s">
        <v>885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R14" s="170"/>
    </row>
    <row r="15" spans="1:18" s="3" customFormat="1" ht="18.75" x14ac:dyDescent="0.3">
      <c r="A15" s="181"/>
      <c r="B15" s="86" t="s">
        <v>886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70"/>
    </row>
    <row r="16" spans="1:18" s="3" customFormat="1" ht="18.75" x14ac:dyDescent="0.3">
      <c r="A16" s="181"/>
      <c r="B16" s="6" t="s">
        <v>892</v>
      </c>
      <c r="C16" s="168">
        <f>D16+E16+F16+G16+H16+I16+J16+K16+L16+M16+N16+O16+P16</f>
        <v>694765</v>
      </c>
      <c r="D16" s="169">
        <f t="shared" ref="D16:H16" si="0">SUM(D4:D15)</f>
        <v>341361</v>
      </c>
      <c r="E16" s="169">
        <f t="shared" si="0"/>
        <v>4247</v>
      </c>
      <c r="F16" s="169">
        <f t="shared" si="0"/>
        <v>64095</v>
      </c>
      <c r="G16" s="169">
        <f t="shared" si="0"/>
        <v>54380</v>
      </c>
      <c r="H16" s="169">
        <f t="shared" si="0"/>
        <v>3609</v>
      </c>
      <c r="I16" s="169">
        <f t="shared" ref="I16:O16" si="1">SUM(I4:I15)</f>
        <v>34418</v>
      </c>
      <c r="J16" s="169">
        <f>SUM(J4:J15)</f>
        <v>58181</v>
      </c>
      <c r="K16" s="169">
        <f t="shared" si="1"/>
        <v>44860</v>
      </c>
      <c r="L16" s="169">
        <f t="shared" si="1"/>
        <v>36601</v>
      </c>
      <c r="M16" s="169">
        <f>SUM(M4:M15)</f>
        <v>0</v>
      </c>
      <c r="N16" s="169">
        <f>SUM(N4:N15)</f>
        <v>129</v>
      </c>
      <c r="O16" s="169">
        <f t="shared" si="1"/>
        <v>30455</v>
      </c>
      <c r="P16" s="169">
        <f>SUM(P4:P15)</f>
        <v>22429</v>
      </c>
    </row>
    <row r="17" spans="1:17" s="3" customFormat="1" x14ac:dyDescent="0.25">
      <c r="A17" s="181"/>
      <c r="B17" s="5"/>
      <c r="C17" s="129"/>
      <c r="D17" s="122"/>
      <c r="E17" s="123"/>
      <c r="F17" s="123"/>
      <c r="G17" s="129"/>
      <c r="H17" s="129"/>
      <c r="I17" s="124"/>
      <c r="J17" s="130"/>
      <c r="K17" s="124"/>
      <c r="L17" s="125"/>
      <c r="M17" s="125"/>
      <c r="N17" s="125"/>
      <c r="O17" s="131"/>
      <c r="P17" s="129"/>
      <c r="Q17" s="9"/>
    </row>
    <row r="18" spans="1:17" s="3" customFormat="1" x14ac:dyDescent="0.25">
      <c r="A18" s="181"/>
      <c r="B18" s="5"/>
      <c r="C18" s="129"/>
      <c r="D18" s="122"/>
      <c r="E18" s="123"/>
      <c r="F18" s="123"/>
      <c r="G18" s="129"/>
      <c r="H18" s="129"/>
      <c r="I18" s="124"/>
      <c r="J18" s="130"/>
      <c r="K18" s="124"/>
      <c r="L18" s="126"/>
      <c r="M18" s="126"/>
      <c r="N18" s="126"/>
      <c r="O18" s="131"/>
      <c r="P18" s="129"/>
      <c r="Q18" s="9"/>
    </row>
    <row r="19" spans="1:17" s="3" customFormat="1" x14ac:dyDescent="0.25">
      <c r="A19" s="181"/>
      <c r="B19" s="5"/>
      <c r="C19" s="132"/>
      <c r="D19" s="122"/>
      <c r="E19" s="123"/>
      <c r="F19" s="123"/>
      <c r="G19" s="129"/>
      <c r="H19" s="129"/>
      <c r="I19" s="124"/>
      <c r="J19" s="124"/>
      <c r="K19" s="124"/>
      <c r="L19" s="126"/>
      <c r="M19" s="126"/>
      <c r="N19" s="126"/>
      <c r="O19" s="133"/>
      <c r="P19" s="129"/>
      <c r="Q19" s="9"/>
    </row>
    <row r="20" spans="1:17" s="3" customFormat="1" x14ac:dyDescent="0.25">
      <c r="A20" s="181"/>
      <c r="B20" s="5"/>
      <c r="C20" s="129"/>
      <c r="D20" s="122"/>
      <c r="E20" s="123"/>
      <c r="F20" s="123"/>
      <c r="G20" s="129"/>
      <c r="H20" s="129"/>
      <c r="I20" s="124"/>
      <c r="J20" s="124"/>
      <c r="K20" s="124"/>
      <c r="L20" s="126"/>
      <c r="M20" s="126"/>
      <c r="N20" s="126"/>
      <c r="O20" s="133"/>
      <c r="P20" s="129"/>
      <c r="Q20" s="9"/>
    </row>
    <row r="21" spans="1:17" s="3" customFormat="1" x14ac:dyDescent="0.25">
      <c r="A21" s="181"/>
      <c r="B21" s="5"/>
      <c r="C21" s="129"/>
      <c r="D21" s="122"/>
      <c r="E21" s="123"/>
      <c r="F21" s="123"/>
      <c r="G21" s="129"/>
      <c r="H21" s="129"/>
      <c r="I21" s="124"/>
      <c r="J21" s="130"/>
      <c r="K21" s="124"/>
      <c r="L21" s="126"/>
      <c r="M21" s="126"/>
      <c r="N21" s="126"/>
      <c r="O21" s="131"/>
      <c r="P21" s="129"/>
      <c r="Q21" s="9"/>
    </row>
    <row r="22" spans="1:17" s="3" customFormat="1" x14ac:dyDescent="0.25">
      <c r="A22" s="181"/>
      <c r="B22" s="5"/>
      <c r="C22" s="129"/>
      <c r="D22" s="122"/>
      <c r="E22" s="123"/>
      <c r="F22" s="123"/>
      <c r="G22" s="129"/>
      <c r="H22" s="129"/>
      <c r="I22" s="124"/>
      <c r="J22" s="124"/>
      <c r="K22" s="124"/>
      <c r="L22" s="126"/>
      <c r="M22" s="126"/>
      <c r="N22" s="126"/>
      <c r="O22" s="131"/>
      <c r="P22" s="129"/>
      <c r="Q22" s="9"/>
    </row>
    <row r="23" spans="1:17" s="3" customFormat="1" x14ac:dyDescent="0.25">
      <c r="A23" s="181"/>
      <c r="B23" s="5"/>
      <c r="C23" s="129"/>
      <c r="D23" s="122"/>
      <c r="E23" s="123"/>
      <c r="F23" s="123"/>
      <c r="G23" s="129"/>
      <c r="H23" s="129"/>
      <c r="I23" s="124"/>
      <c r="J23" s="124"/>
      <c r="K23" s="124"/>
      <c r="L23" s="126"/>
      <c r="M23" s="126"/>
      <c r="N23" s="126"/>
      <c r="O23" s="131"/>
      <c r="P23" s="129"/>
      <c r="Q23" s="9"/>
    </row>
    <row r="24" spans="1:17" s="3" customFormat="1" x14ac:dyDescent="0.25">
      <c r="A24" s="181"/>
      <c r="B24" s="5"/>
      <c r="C24" s="129"/>
      <c r="D24" s="122"/>
      <c r="E24" s="123"/>
      <c r="F24" s="123"/>
      <c r="G24" s="129"/>
      <c r="H24" s="129"/>
      <c r="I24" s="124"/>
      <c r="J24" s="124"/>
      <c r="K24" s="124"/>
      <c r="L24" s="126"/>
      <c r="M24" s="126"/>
      <c r="N24" s="126"/>
      <c r="O24" s="131"/>
      <c r="P24" s="129"/>
      <c r="Q24" s="9"/>
    </row>
    <row r="25" spans="1:17" s="3" customFormat="1" x14ac:dyDescent="0.25">
      <c r="A25" s="181"/>
      <c r="B25" s="5"/>
      <c r="C25" s="129"/>
      <c r="D25" s="122"/>
      <c r="E25" s="123"/>
      <c r="F25" s="123"/>
      <c r="G25" s="129"/>
      <c r="H25" s="129"/>
      <c r="I25" s="124"/>
      <c r="J25" s="124"/>
      <c r="K25" s="124"/>
      <c r="L25" s="126"/>
      <c r="M25" s="126"/>
      <c r="N25" s="126"/>
      <c r="O25" s="133"/>
      <c r="P25" s="129"/>
      <c r="Q25" s="9"/>
    </row>
    <row r="26" spans="1:17" s="3" customFormat="1" x14ac:dyDescent="0.25">
      <c r="A26" s="181"/>
      <c r="B26" s="5"/>
      <c r="C26" s="129"/>
      <c r="D26" s="122"/>
      <c r="E26" s="123"/>
      <c r="F26" s="123"/>
      <c r="G26" s="129"/>
      <c r="H26" s="129"/>
      <c r="I26" s="124"/>
      <c r="J26" s="124"/>
      <c r="K26" s="124"/>
      <c r="L26" s="126"/>
      <c r="M26" s="126"/>
      <c r="N26" s="126"/>
      <c r="O26" s="131"/>
      <c r="P26" s="129"/>
      <c r="Q26" s="9"/>
    </row>
    <row r="27" spans="1:17" s="3" customFormat="1" x14ac:dyDescent="0.25">
      <c r="A27" s="181"/>
      <c r="B27" s="5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7" s="3" customFormat="1" x14ac:dyDescent="0.25">
      <c r="A28" s="181"/>
      <c r="B28" s="5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7" s="3" customFormat="1" x14ac:dyDescent="0.25">
      <c r="A29" s="181"/>
      <c r="B29" s="6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  <row r="170" spans="4:8" s="3" customFormat="1" x14ac:dyDescent="0.25">
      <c r="D170" s="4"/>
      <c r="E170" s="4"/>
      <c r="F170" s="4"/>
      <c r="G170" s="4"/>
      <c r="H170" s="4"/>
    </row>
    <row r="171" spans="4:8" s="3" customFormat="1" x14ac:dyDescent="0.25">
      <c r="D171" s="4"/>
      <c r="E171" s="4"/>
      <c r="F171" s="4"/>
      <c r="G171" s="4"/>
      <c r="H171" s="4"/>
    </row>
    <row r="172" spans="4:8" s="3" customFormat="1" x14ac:dyDescent="0.25">
      <c r="D172" s="4"/>
      <c r="E172" s="4"/>
      <c r="F172" s="4"/>
      <c r="G172" s="4"/>
      <c r="H172" s="4"/>
    </row>
    <row r="173" spans="4:8" s="3" customFormat="1" x14ac:dyDescent="0.25">
      <c r="D173" s="4"/>
      <c r="E173" s="4"/>
      <c r="F173" s="4"/>
      <c r="G173" s="4"/>
      <c r="H173" s="4"/>
    </row>
    <row r="174" spans="4:8" s="3" customFormat="1" x14ac:dyDescent="0.25">
      <c r="D174" s="4"/>
      <c r="E174" s="4"/>
      <c r="F174" s="4"/>
      <c r="G174" s="4"/>
      <c r="H174" s="4"/>
    </row>
    <row r="175" spans="4:8" s="3" customFormat="1" x14ac:dyDescent="0.25">
      <c r="D175" s="4"/>
      <c r="E175" s="4"/>
      <c r="F175" s="4"/>
      <c r="G175" s="4"/>
      <c r="H175" s="4"/>
    </row>
    <row r="176" spans="4:8" s="3" customFormat="1" x14ac:dyDescent="0.25">
      <c r="D176" s="4"/>
      <c r="E176" s="4"/>
      <c r="F176" s="4"/>
      <c r="G176" s="4"/>
      <c r="H176" s="4"/>
    </row>
    <row r="177" spans="4:8" s="3" customFormat="1" x14ac:dyDescent="0.25">
      <c r="D177" s="4"/>
      <c r="E177" s="4"/>
      <c r="F177" s="4"/>
      <c r="G177" s="4"/>
      <c r="H177" s="4"/>
    </row>
    <row r="178" spans="4:8" s="3" customFormat="1" x14ac:dyDescent="0.25">
      <c r="D178" s="4"/>
      <c r="E178" s="4"/>
      <c r="F178" s="4"/>
      <c r="G178" s="4"/>
      <c r="H178" s="4"/>
    </row>
    <row r="179" spans="4:8" s="3" customFormat="1" x14ac:dyDescent="0.25">
      <c r="D179" s="4"/>
      <c r="E179" s="4"/>
      <c r="F179" s="4"/>
      <c r="G179" s="4"/>
      <c r="H179" s="4"/>
    </row>
    <row r="180" spans="4:8" s="3" customFormat="1" x14ac:dyDescent="0.25">
      <c r="D180" s="4"/>
      <c r="E180" s="4"/>
      <c r="F180" s="4"/>
      <c r="G180" s="4"/>
      <c r="H180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2021-06-07T11:51:25Z</cp:lastPrinted>
  <dcterms:created xsi:type="dcterms:W3CDTF">2015-03-12T08:53:45Z</dcterms:created>
  <dcterms:modified xsi:type="dcterms:W3CDTF">2021-06-07T12:30:05Z</dcterms:modified>
</cp:coreProperties>
</file>